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Каировка\1\"/>
    </mc:Choice>
  </mc:AlternateContent>
  <bookViews>
    <workbookView xWindow="0" yWindow="15" windowWidth="15195" windowHeight="9975"/>
  </bookViews>
  <sheets>
    <sheet name="Приложение 1" sheetId="1" r:id="rId1"/>
    <sheet name="Приложение 2" sheetId="9" r:id="rId2"/>
    <sheet name="Приложение 3" sheetId="10" r:id="rId3"/>
    <sheet name="Приложение 4" sheetId="11" r:id="rId4"/>
    <sheet name="Приложение 5 доходы" sheetId="2" r:id="rId5"/>
    <sheet name="Приложение 6" sheetId="3" r:id="rId6"/>
    <sheet name="ПРиложение 7" sheetId="4" r:id="rId7"/>
    <sheet name="Приложение 8" sheetId="5" r:id="rId8"/>
    <sheet name="Приложение 9" sheetId="8" r:id="rId9"/>
    <sheet name="Приложение 13" sheetId="12" r:id="rId10"/>
  </sheets>
  <definedNames>
    <definedName name="_xlnm.Print_Titles" localSheetId="9">'Приложение 13'!$8:$9</definedName>
    <definedName name="_xlnm.Print_Area" localSheetId="9">'Приложение 13'!$A$1:$C$42</definedName>
  </definedNames>
  <calcPr calcId="152511"/>
</workbook>
</file>

<file path=xl/calcChain.xml><?xml version="1.0" encoding="utf-8"?>
<calcChain xmlns="http://schemas.openxmlformats.org/spreadsheetml/2006/main">
  <c r="Y58" i="8" l="1"/>
  <c r="X58" i="8"/>
  <c r="Q68" i="4"/>
  <c r="P68" i="4"/>
  <c r="Q43" i="4"/>
  <c r="O62" i="4"/>
  <c r="Q18" i="4"/>
  <c r="P18" i="4"/>
  <c r="O18" i="4"/>
  <c r="Q52" i="4"/>
  <c r="Q51" i="4"/>
  <c r="Q50" i="4"/>
  <c r="Q49" i="4"/>
  <c r="P52" i="4"/>
  <c r="P51" i="4"/>
  <c r="P50" i="4"/>
  <c r="P49" i="4"/>
  <c r="O52" i="4"/>
  <c r="O51" i="4"/>
  <c r="O50" i="4"/>
  <c r="O49" i="4"/>
  <c r="Q24" i="4"/>
  <c r="Q23" i="4"/>
  <c r="P24" i="4"/>
  <c r="O24" i="4"/>
  <c r="O23" i="4"/>
  <c r="P23" i="4"/>
  <c r="X10" i="5"/>
  <c r="Z21" i="5"/>
  <c r="Y21" i="5"/>
  <c r="X21" i="5"/>
  <c r="X56" i="5"/>
  <c r="Q67" i="4"/>
  <c r="P67" i="4"/>
  <c r="O67" i="4"/>
  <c r="Z83" i="5"/>
  <c r="Y83" i="5"/>
  <c r="X83" i="5"/>
  <c r="Y63" i="5"/>
  <c r="Y62" i="5"/>
  <c r="Z64" i="5"/>
  <c r="Z63" i="5"/>
  <c r="Z62" i="5"/>
  <c r="Y64" i="5"/>
  <c r="X64" i="5"/>
  <c r="X63" i="5"/>
  <c r="X62" i="5"/>
  <c r="W58" i="8"/>
  <c r="Z30" i="5"/>
  <c r="Y30" i="5"/>
  <c r="X30" i="5"/>
  <c r="Y43" i="8"/>
  <c r="Y42" i="8"/>
  <c r="Y44" i="8"/>
  <c r="X44" i="8"/>
  <c r="X43" i="8"/>
  <c r="X42" i="8"/>
  <c r="W43" i="8"/>
  <c r="W42" i="8"/>
  <c r="W44" i="8"/>
  <c r="W56" i="8"/>
  <c r="Y18" i="8"/>
  <c r="X18" i="8"/>
  <c r="X17" i="8"/>
  <c r="X16" i="8"/>
  <c r="W18" i="8"/>
  <c r="W17" i="8"/>
  <c r="W16" i="8"/>
  <c r="Y24" i="8"/>
  <c r="X24" i="8"/>
  <c r="W24" i="8"/>
  <c r="C51" i="2"/>
  <c r="E63" i="2"/>
  <c r="D63" i="2"/>
  <c r="C63" i="2"/>
  <c r="E64" i="2"/>
  <c r="D64" i="2"/>
  <c r="C64" i="2"/>
  <c r="E51" i="2"/>
  <c r="D51" i="2"/>
  <c r="C57" i="2"/>
  <c r="D57" i="2"/>
  <c r="E57" i="2"/>
  <c r="E58" i="2"/>
  <c r="D58" i="2"/>
  <c r="C58" i="2"/>
  <c r="E53" i="2"/>
  <c r="D55" i="2"/>
  <c r="E55" i="2"/>
  <c r="C55" i="2"/>
  <c r="D53" i="2"/>
  <c r="D52" i="2"/>
  <c r="C53" i="2"/>
  <c r="C52" i="2"/>
  <c r="X29" i="8"/>
  <c r="X28" i="8"/>
  <c r="X27" i="8"/>
  <c r="X26" i="8"/>
  <c r="Y29" i="8"/>
  <c r="Y28" i="8"/>
  <c r="Y27" i="8"/>
  <c r="Y26" i="8"/>
  <c r="W29" i="8"/>
  <c r="W28" i="8"/>
  <c r="W27" i="8"/>
  <c r="W26" i="8"/>
  <c r="Y23" i="8"/>
  <c r="X23" i="8"/>
  <c r="W23" i="8"/>
  <c r="Y17" i="8"/>
  <c r="Y16" i="8"/>
  <c r="X14" i="8"/>
  <c r="X13" i="8"/>
  <c r="X12" i="8"/>
  <c r="Y14" i="8"/>
  <c r="Y13" i="8"/>
  <c r="Y12" i="8"/>
  <c r="W14" i="8"/>
  <c r="W13" i="8"/>
  <c r="W12" i="8"/>
  <c r="Y56" i="8"/>
  <c r="X56" i="8"/>
  <c r="Y54" i="8"/>
  <c r="Y53" i="8"/>
  <c r="Y52" i="8"/>
  <c r="Y51" i="8"/>
  <c r="Y10" i="8"/>
  <c r="Y60" i="8"/>
  <c r="X54" i="8"/>
  <c r="X53" i="8"/>
  <c r="X52" i="8"/>
  <c r="X51" i="8"/>
  <c r="X10" i="8"/>
  <c r="X60" i="8"/>
  <c r="W54" i="8"/>
  <c r="Y49" i="8"/>
  <c r="X49" i="8"/>
  <c r="X48" i="8"/>
  <c r="X47" i="8"/>
  <c r="X46" i="8"/>
  <c r="W49" i="8"/>
  <c r="W48" i="8"/>
  <c r="W47" i="8"/>
  <c r="W46" i="8"/>
  <c r="Y40" i="8"/>
  <c r="Y39" i="8"/>
  <c r="Y38" i="8"/>
  <c r="Y37" i="8"/>
  <c r="X40" i="8"/>
  <c r="X39" i="8"/>
  <c r="X38" i="8"/>
  <c r="X37" i="8"/>
  <c r="W40" i="8"/>
  <c r="W39" i="8"/>
  <c r="W38" i="8"/>
  <c r="W37" i="8"/>
  <c r="Y35" i="8"/>
  <c r="Y34" i="8"/>
  <c r="Y33" i="8"/>
  <c r="Y32" i="8"/>
  <c r="X35" i="8"/>
  <c r="X34" i="8"/>
  <c r="X33" i="8"/>
  <c r="X32" i="8"/>
  <c r="W35" i="8"/>
  <c r="W34" i="8"/>
  <c r="W33" i="8"/>
  <c r="W32" i="8"/>
  <c r="Y48" i="8"/>
  <c r="Y47" i="8"/>
  <c r="Y46" i="8"/>
  <c r="Q22" i="4"/>
  <c r="P22" i="4"/>
  <c r="O22" i="4"/>
  <c r="X80" i="5"/>
  <c r="O66" i="4"/>
  <c r="O65" i="4"/>
  <c r="Y80" i="5"/>
  <c r="Y79" i="5"/>
  <c r="Z80" i="5"/>
  <c r="Q66" i="4"/>
  <c r="Q65" i="4"/>
  <c r="Z77" i="5"/>
  <c r="Q64" i="4"/>
  <c r="Q63" i="4"/>
  <c r="Q62" i="4"/>
  <c r="Q61" i="4"/>
  <c r="Q60" i="4"/>
  <c r="Q59" i="4"/>
  <c r="Y77" i="5"/>
  <c r="P64" i="4"/>
  <c r="P63" i="4"/>
  <c r="P62" i="4"/>
  <c r="P61" i="4"/>
  <c r="P60" i="4"/>
  <c r="P59" i="4"/>
  <c r="X77" i="5"/>
  <c r="O64" i="4"/>
  <c r="O63" i="4"/>
  <c r="Z71" i="5"/>
  <c r="Q58" i="4"/>
  <c r="Q57" i="4"/>
  <c r="Q56" i="4"/>
  <c r="Q55" i="4"/>
  <c r="Q54" i="4"/>
  <c r="Q53" i="4"/>
  <c r="I21" i="3"/>
  <c r="I20" i="3"/>
  <c r="Y71" i="5"/>
  <c r="P58" i="4"/>
  <c r="P57" i="4"/>
  <c r="P56" i="4"/>
  <c r="P55" i="4"/>
  <c r="P54" i="4"/>
  <c r="P53" i="4"/>
  <c r="H21" i="3"/>
  <c r="H20" i="3"/>
  <c r="Y70" i="5"/>
  <c r="Y69" i="5"/>
  <c r="Y68" i="5"/>
  <c r="Y67" i="5"/>
  <c r="Y66" i="5"/>
  <c r="X71" i="5"/>
  <c r="O58" i="4"/>
  <c r="O57" i="4"/>
  <c r="O56" i="4"/>
  <c r="O55" i="4"/>
  <c r="O54" i="4"/>
  <c r="O53" i="4"/>
  <c r="G21" i="3"/>
  <c r="G20" i="3"/>
  <c r="X70" i="5"/>
  <c r="X69" i="5"/>
  <c r="X68" i="5"/>
  <c r="X67" i="5"/>
  <c r="X66" i="5"/>
  <c r="Z59" i="5"/>
  <c r="Z58" i="5"/>
  <c r="Y59" i="5"/>
  <c r="P48" i="4"/>
  <c r="P47" i="4"/>
  <c r="P46" i="4"/>
  <c r="P45" i="4"/>
  <c r="P44" i="4"/>
  <c r="P43" i="4"/>
  <c r="H19" i="3"/>
  <c r="H18" i="3"/>
  <c r="X59" i="5"/>
  <c r="O48" i="4"/>
  <c r="O47" i="4"/>
  <c r="O46" i="4"/>
  <c r="O45" i="4"/>
  <c r="O44" i="4"/>
  <c r="O43" i="4"/>
  <c r="G19" i="3"/>
  <c r="G18" i="3"/>
  <c r="X58" i="5"/>
  <c r="X57" i="5"/>
  <c r="X55" i="5"/>
  <c r="X54" i="5"/>
  <c r="Z52" i="5"/>
  <c r="Q42" i="4"/>
  <c r="Q41" i="4"/>
  <c r="Q40" i="4"/>
  <c r="Q39" i="4"/>
  <c r="Q38" i="4"/>
  <c r="Q37" i="4"/>
  <c r="I17" i="3"/>
  <c r="I16" i="3"/>
  <c r="Z51" i="5"/>
  <c r="Z50" i="5"/>
  <c r="Z49" i="5"/>
  <c r="Z48" i="5"/>
  <c r="Z47" i="5"/>
  <c r="Y52" i="5"/>
  <c r="P42" i="4"/>
  <c r="P41" i="4"/>
  <c r="P40" i="4"/>
  <c r="P39" i="4"/>
  <c r="P38" i="4"/>
  <c r="P37" i="4"/>
  <c r="H17" i="3"/>
  <c r="H16" i="3"/>
  <c r="Y51" i="5"/>
  <c r="Y50" i="5"/>
  <c r="Y49" i="5"/>
  <c r="Y48" i="5"/>
  <c r="Y47" i="5"/>
  <c r="X52" i="5"/>
  <c r="O42" i="4"/>
  <c r="O41" i="4"/>
  <c r="O40" i="4"/>
  <c r="O39" i="4"/>
  <c r="O38" i="4"/>
  <c r="O37" i="4"/>
  <c r="G17" i="3"/>
  <c r="G16" i="3"/>
  <c r="Z45" i="5"/>
  <c r="Q36" i="4"/>
  <c r="Y45" i="5"/>
  <c r="P36" i="4"/>
  <c r="X45" i="5"/>
  <c r="O36" i="4"/>
  <c r="Z42" i="5"/>
  <c r="Q35" i="4"/>
  <c r="Y42" i="5"/>
  <c r="Y41" i="5"/>
  <c r="Y40" i="5"/>
  <c r="Y39" i="5"/>
  <c r="Y38" i="5"/>
  <c r="Y37" i="5"/>
  <c r="X42" i="5"/>
  <c r="X41" i="5"/>
  <c r="X40" i="5"/>
  <c r="X39" i="5"/>
  <c r="X38" i="5"/>
  <c r="X37" i="5"/>
  <c r="Z35" i="5"/>
  <c r="Z34" i="5"/>
  <c r="Z33" i="5"/>
  <c r="Z32" i="5"/>
  <c r="Y35" i="5"/>
  <c r="Y34" i="5"/>
  <c r="Y33" i="5"/>
  <c r="Y32" i="5"/>
  <c r="X35" i="5"/>
  <c r="X34" i="5"/>
  <c r="X33" i="5"/>
  <c r="X32" i="5"/>
  <c r="Z26" i="5"/>
  <c r="Q21" i="4"/>
  <c r="Y26" i="5"/>
  <c r="P21" i="4"/>
  <c r="X26" i="5"/>
  <c r="O21" i="4"/>
  <c r="Z23" i="5"/>
  <c r="Q20" i="4"/>
  <c r="Y23" i="5"/>
  <c r="P20" i="4"/>
  <c r="X23" i="5"/>
  <c r="Z16" i="5"/>
  <c r="Q15" i="4"/>
  <c r="Q14" i="4"/>
  <c r="Q13" i="4"/>
  <c r="Q12" i="4"/>
  <c r="Q11" i="4"/>
  <c r="I11" i="3"/>
  <c r="Y16" i="5"/>
  <c r="Y15" i="5"/>
  <c r="Y14" i="5"/>
  <c r="Y13" i="5"/>
  <c r="Y12" i="5"/>
  <c r="X16" i="5"/>
  <c r="O15" i="4"/>
  <c r="O14" i="4"/>
  <c r="O13" i="4"/>
  <c r="O12" i="4"/>
  <c r="O11" i="4"/>
  <c r="G11" i="3"/>
  <c r="C14" i="2"/>
  <c r="D14" i="2"/>
  <c r="E14" i="2"/>
  <c r="C16" i="2"/>
  <c r="D16" i="2"/>
  <c r="D13" i="2"/>
  <c r="D12" i="2"/>
  <c r="E16" i="2"/>
  <c r="C20" i="2"/>
  <c r="D20" i="2"/>
  <c r="E20" i="2"/>
  <c r="C22" i="2"/>
  <c r="D22" i="2"/>
  <c r="D19" i="2"/>
  <c r="D18" i="2"/>
  <c r="E22" i="2"/>
  <c r="C24" i="2"/>
  <c r="C19" i="2"/>
  <c r="C18" i="2"/>
  <c r="D24" i="2"/>
  <c r="E24" i="2"/>
  <c r="E19" i="2"/>
  <c r="E18" i="2"/>
  <c r="C26" i="2"/>
  <c r="D26" i="2"/>
  <c r="E26" i="2"/>
  <c r="C31" i="2"/>
  <c r="C30" i="2"/>
  <c r="D31" i="2"/>
  <c r="D30" i="2"/>
  <c r="E31" i="2"/>
  <c r="E30" i="2"/>
  <c r="C34" i="2"/>
  <c r="C33" i="2"/>
  <c r="D34" i="2"/>
  <c r="D33" i="2"/>
  <c r="E34" i="2"/>
  <c r="E33" i="2"/>
  <c r="C37" i="2"/>
  <c r="C36" i="2"/>
  <c r="D37" i="2"/>
  <c r="D36" i="2"/>
  <c r="E37" i="2"/>
  <c r="E36" i="2"/>
  <c r="C41" i="2"/>
  <c r="C40" i="2"/>
  <c r="D41" i="2"/>
  <c r="D40" i="2"/>
  <c r="E41" i="2"/>
  <c r="E40" i="2"/>
  <c r="C45" i="2"/>
  <c r="C44" i="2"/>
  <c r="D45" i="2"/>
  <c r="D44" i="2"/>
  <c r="E45" i="2"/>
  <c r="E44" i="2"/>
  <c r="E43" i="2"/>
  <c r="C47" i="2"/>
  <c r="D47" i="2"/>
  <c r="E47" i="2"/>
  <c r="C48" i="2"/>
  <c r="D48" i="2"/>
  <c r="E48" i="2"/>
  <c r="C61" i="2"/>
  <c r="C60" i="2"/>
  <c r="C50" i="2"/>
  <c r="D61" i="2"/>
  <c r="D60" i="2"/>
  <c r="E61" i="2"/>
  <c r="E60" i="2"/>
  <c r="X79" i="5"/>
  <c r="C13" i="2"/>
  <c r="C12" i="2"/>
  <c r="E13" i="2"/>
  <c r="E12" i="2"/>
  <c r="O29" i="4"/>
  <c r="O28" i="4"/>
  <c r="O27" i="4"/>
  <c r="O26" i="4"/>
  <c r="O25" i="4"/>
  <c r="G13" i="3"/>
  <c r="P29" i="4"/>
  <c r="P28" i="4"/>
  <c r="P27" i="4"/>
  <c r="P26" i="4"/>
  <c r="P25" i="4"/>
  <c r="H13" i="3"/>
  <c r="P35" i="4"/>
  <c r="Z79" i="5"/>
  <c r="P66" i="4"/>
  <c r="P65" i="4"/>
  <c r="O20" i="4"/>
  <c r="Z15" i="5"/>
  <c r="Z14" i="5"/>
  <c r="Z13" i="5"/>
  <c r="Z12" i="5"/>
  <c r="P15" i="4"/>
  <c r="P14" i="4"/>
  <c r="P13" i="4"/>
  <c r="P12" i="4"/>
  <c r="P11" i="4"/>
  <c r="H11" i="3"/>
  <c r="W53" i="8"/>
  <c r="W52" i="8"/>
  <c r="W51" i="8"/>
  <c r="W10" i="8"/>
  <c r="W60" i="8"/>
  <c r="W11" i="8"/>
  <c r="X11" i="8"/>
  <c r="Y11" i="8"/>
  <c r="E52" i="2"/>
  <c r="D50" i="2"/>
  <c r="E50" i="2"/>
  <c r="E29" i="2"/>
  <c r="E28" i="2"/>
  <c r="C29" i="2"/>
  <c r="C28" i="2"/>
  <c r="D29" i="2"/>
  <c r="D28" i="2"/>
  <c r="D43" i="2"/>
  <c r="D39" i="2"/>
  <c r="E39" i="2"/>
  <c r="C43" i="2"/>
  <c r="C39" i="2"/>
  <c r="E11" i="2"/>
  <c r="E10" i="2"/>
  <c r="E66" i="2"/>
  <c r="C11" i="2"/>
  <c r="C10" i="2"/>
  <c r="D11" i="2"/>
  <c r="D10" i="2"/>
  <c r="D66" i="2"/>
  <c r="E22" i="1"/>
  <c r="E21" i="1"/>
  <c r="E20" i="1"/>
  <c r="E19" i="1"/>
  <c r="D22" i="1"/>
  <c r="D21" i="1"/>
  <c r="D20" i="1"/>
  <c r="D19" i="1"/>
  <c r="C66" i="2"/>
  <c r="C22" i="1"/>
  <c r="C21" i="1"/>
  <c r="C20" i="1"/>
  <c r="C19" i="1"/>
  <c r="Q48" i="4"/>
  <c r="Q47" i="4"/>
  <c r="Q46" i="4"/>
  <c r="Q45" i="4"/>
  <c r="Q44" i="4"/>
  <c r="I19" i="3"/>
  <c r="I18" i="3"/>
  <c r="Y58" i="5"/>
  <c r="Y57" i="5"/>
  <c r="Z56" i="5"/>
  <c r="Z55" i="5"/>
  <c r="Z54" i="5"/>
  <c r="X75" i="5"/>
  <c r="X74" i="5"/>
  <c r="X73" i="5"/>
  <c r="X76" i="5"/>
  <c r="X15" i="5"/>
  <c r="X14" i="5"/>
  <c r="X13" i="5"/>
  <c r="X12" i="5"/>
  <c r="Q29" i="4"/>
  <c r="Q28" i="4"/>
  <c r="Q27" i="4"/>
  <c r="Q26" i="4"/>
  <c r="Q25" i="4"/>
  <c r="I13" i="3"/>
  <c r="Y22" i="5"/>
  <c r="Y19" i="5"/>
  <c r="Z70" i="5"/>
  <c r="Z69" i="5"/>
  <c r="Z68" i="5"/>
  <c r="Z67" i="5"/>
  <c r="Z66" i="5"/>
  <c r="Q34" i="4"/>
  <c r="Q33" i="4"/>
  <c r="Q32" i="4"/>
  <c r="Q31" i="4"/>
  <c r="Q30" i="4"/>
  <c r="I15" i="3"/>
  <c r="I14" i="3"/>
  <c r="O35" i="4"/>
  <c r="Z22" i="5"/>
  <c r="Z19" i="5"/>
  <c r="Z20" i="5"/>
  <c r="X22" i="5"/>
  <c r="X19" i="5"/>
  <c r="O19" i="4"/>
  <c r="O17" i="4"/>
  <c r="O16" i="4"/>
  <c r="G12" i="3"/>
  <c r="G10" i="3"/>
  <c r="P34" i="4"/>
  <c r="P33" i="4"/>
  <c r="P32" i="4"/>
  <c r="P31" i="4"/>
  <c r="P30" i="4"/>
  <c r="H15" i="3"/>
  <c r="H14" i="3"/>
  <c r="Z41" i="5"/>
  <c r="Z40" i="5"/>
  <c r="Z39" i="5"/>
  <c r="Z38" i="5"/>
  <c r="Z37" i="5"/>
  <c r="X51" i="5"/>
  <c r="X50" i="5"/>
  <c r="X49" i="5"/>
  <c r="X48" i="5"/>
  <c r="X47" i="5"/>
  <c r="O34" i="4"/>
  <c r="O33" i="4"/>
  <c r="O32" i="4"/>
  <c r="O31" i="4"/>
  <c r="O30" i="4"/>
  <c r="G15" i="3"/>
  <c r="G14" i="3"/>
  <c r="P19" i="4"/>
  <c r="P17" i="4"/>
  <c r="P16" i="4"/>
  <c r="H12" i="3"/>
  <c r="H10" i="3"/>
  <c r="Q19" i="4"/>
  <c r="Q17" i="4"/>
  <c r="Q16" i="4"/>
  <c r="I12" i="3"/>
  <c r="O61" i="4"/>
  <c r="O60" i="4"/>
  <c r="O59" i="4"/>
  <c r="G23" i="3"/>
  <c r="G22" i="3"/>
  <c r="Z11" i="5"/>
  <c r="Y11" i="5"/>
  <c r="Y20" i="5"/>
  <c r="X20" i="5"/>
  <c r="X11" i="5"/>
  <c r="Y56" i="5"/>
  <c r="Y55" i="5"/>
  <c r="Y54" i="5"/>
  <c r="I10" i="3"/>
  <c r="O10" i="4"/>
  <c r="Q10" i="4"/>
  <c r="P10" i="4"/>
  <c r="O69" i="4"/>
  <c r="G24" i="3"/>
  <c r="C26" i="1"/>
  <c r="C25" i="1"/>
  <c r="C24" i="1"/>
  <c r="C23" i="1"/>
  <c r="C18" i="1"/>
  <c r="C17" i="1"/>
  <c r="X85" i="5"/>
  <c r="I23" i="3"/>
  <c r="I22" i="3"/>
  <c r="I24" i="3"/>
  <c r="Q69" i="4"/>
  <c r="Z76" i="5"/>
  <c r="Z75" i="5"/>
  <c r="Z74" i="5"/>
  <c r="Z73" i="5"/>
  <c r="Z10" i="5"/>
  <c r="H23" i="3"/>
  <c r="H22" i="3"/>
  <c r="H24" i="3"/>
  <c r="P69" i="4"/>
  <c r="Y76" i="5"/>
  <c r="Y75" i="5"/>
  <c r="Y74" i="5"/>
  <c r="Y73" i="5"/>
  <c r="Y10" i="5"/>
  <c r="Z85" i="5"/>
  <c r="E26" i="1"/>
  <c r="E25" i="1"/>
  <c r="E24" i="1"/>
  <c r="E23" i="1"/>
  <c r="E18" i="1"/>
  <c r="E17" i="1"/>
  <c r="D26" i="1"/>
  <c r="D25" i="1"/>
  <c r="D24" i="1"/>
  <c r="D23" i="1"/>
  <c r="D18" i="1"/>
  <c r="D17" i="1"/>
  <c r="Y85" i="5"/>
</calcChain>
</file>

<file path=xl/sharedStrings.xml><?xml version="1.0" encoding="utf-8"?>
<sst xmlns="http://schemas.openxmlformats.org/spreadsheetml/2006/main" count="626" uniqueCount="362">
  <si>
    <t>Наименование показателя</t>
  </si>
  <si>
    <t>Код источника финансирования по КИВФ,КИВнФ</t>
  </si>
  <si>
    <t>Источники финансирования дефицита бюджета - всего</t>
  </si>
  <si>
    <t>ИСТОЧНИКИ ВНУТРЕННЕГО ФИНАНСИРОВАНИЯ ДЕФИЦИТОВ  БЮДЖЕТОВ</t>
  </si>
  <si>
    <t>000 01  00  00  00  00  0000  000</t>
  </si>
  <si>
    <t>Изменение остатков средств на счетах по учету  средств бюджета</t>
  </si>
  <si>
    <t>000 01  05  00  00  00  0000  000</t>
  </si>
  <si>
    <t>Увеличение остатков средств бюджетов</t>
  </si>
  <si>
    <t>000 01  05  00  00  00  0000  500</t>
  </si>
  <si>
    <t>Увеличение прочих остатков средств бюджетов</t>
  </si>
  <si>
    <t>000 01  05  02  00  00  0000  500</t>
  </si>
  <si>
    <t>Увеличение прочих остатков денежных средств  бюджетов</t>
  </si>
  <si>
    <t>000 01  05  02  01  00  0000  510</t>
  </si>
  <si>
    <t>Уменьшение остатков средств бюджетов</t>
  </si>
  <si>
    <t>000 01  05  00  00  00  0000  600</t>
  </si>
  <si>
    <t>Уменьшение прочих остатков средств бюджетов</t>
  </si>
  <si>
    <t>000 01  05  02  00  00  0000  600</t>
  </si>
  <si>
    <t>Уменьшение прочих остатков денежных средств  бюджетов</t>
  </si>
  <si>
    <t>000 01  05  02  01  00  0000  610</t>
  </si>
  <si>
    <t>(руб.)</t>
  </si>
  <si>
    <t>000 00  00  00  00  00  0000  000</t>
  </si>
  <si>
    <t>Всего источников финансирования дефицитов бюджетов</t>
  </si>
  <si>
    <t>Приложение № 1</t>
  </si>
  <si>
    <t>2021 год</t>
  </si>
  <si>
    <t>2022 год</t>
  </si>
  <si>
    <t>к решению Совета депутатов</t>
  </si>
  <si>
    <t>000 01  05  02  01  10  0000  510</t>
  </si>
  <si>
    <t>000 01  05  02  01  10  0000  610</t>
  </si>
  <si>
    <t>2023 год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</si>
  <si>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</si>
  <si>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</si>
  <si>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от ___.12.2020 года №___</t>
  </si>
  <si>
    <t xml:space="preserve"> МО Каировский сельсовета</t>
  </si>
  <si>
    <t>Приложение № 5</t>
  </si>
  <si>
    <t>МО Каировский сельсовет</t>
  </si>
  <si>
    <t>Поступление доходов в местный бюджет по кодам видов доходов, подвидов доходов на 2021 год и на плановый период 2022, 2023 годов</t>
  </si>
  <si>
    <t>Код бюджетной классификации Российской Федерации</t>
  </si>
  <si>
    <t>Наименование кода дохода бюджета</t>
  </si>
  <si>
    <t>С учетом изменений</t>
  </si>
  <si>
    <t>X</t>
  </si>
  <si>
    <t>Доходы бюджета - ВСЕГО: 
В том числе:</t>
  </si>
  <si>
    <t>000 10000000000000000</t>
  </si>
  <si>
    <t>НАЛОГОВЫЕ И НЕНАЛОГОВЫЕ ДОХОДЫ</t>
  </si>
  <si>
    <t>000 10100000000000000</t>
  </si>
  <si>
    <t>НАЛОГИ НА ПРИБЫЛЬ, ДОХОДЫ</t>
  </si>
  <si>
    <t>000 10102000010000110</t>
  </si>
  <si>
    <t>Налог на доходы физических лиц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</si>
  <si>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</si>
  <si>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</si>
  <si>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182 10102010011000110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</si>
  <si>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</si>
  <si>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</si>
  <si>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182 10102030011000110</t>
  </si>
  <si>
    <t>000 10300000000000000</t>
  </si>
  <si>
    <t>НАЛОГИ НА ТОВАРЫ (РАБОТЫ, УСЛУГИ), РЕАЛИЗУЕМЫЕ НА ТЕРРИТОРИИ РОССИЙСКОЙ ФЕДЕРАЦИИ</t>
  </si>
  <si>
    <t>000 10302000010000110</t>
  </si>
  <si>
    <t>Акцизы по подакцизным товарам (продукции), производимым на территории Российской Федерации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</si>
  <si>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</si>
  <si>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</si>
  <si>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</si>
  <si>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</si>
  <si>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</si>
  <si>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</si>
  <si>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</si>
  <si>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</si>
  <si>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</si>
  <si>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</si>
  <si>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</si>
  <si>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</si>
  <si>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</si>
  <si>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</si>
  <si>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</si>
  <si>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</si>
  <si>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000 10500000000000000</t>
  </si>
  <si>
    <t>НАЛОГИ НА СОВОКУПНЫЙ ДОХОД</t>
  </si>
  <si>
    <t>000 10501000000000110</t>
  </si>
  <si>
    <t>Налог, взимаемый в связи с применением упрощенной системы налогообложения</t>
  </si>
  <si>
    <t>000 10501010010000110</t>
  </si>
  <si>
    <t>Налог, взимаемый с налогоплательщиков, выбравших в качестве объекта налогообложения доходы</t>
  </si>
  <si>
    <t>000 10501011010000110</t>
  </si>
  <si>
    <t>182 10501011011000110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</si>
  <si>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</si>
  <si>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</si>
  <si>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000 10501021010000110</t>
  </si>
  <si>
    <t>182 10501021011000110</t>
  </si>
  <si>
    <t>000 10503000010000110</t>
  </si>
  <si>
    <t>Единый сельскохозяйственный налог</t>
  </si>
  <si>
    <t>000 10503010010000110</t>
  </si>
  <si>
    <t>182 10503010011000110</t>
  </si>
  <si>
    <t xml:space="preserve">Единый сельскохозяйственный налог </t>
  </si>
  <si>
    <t>000 10600000000000000</t>
  </si>
  <si>
    <t>НАЛОГИ НА ИМУЩЕСТВО</t>
  </si>
  <si>
    <t>000 10601000000000110</t>
  </si>
  <si>
    <t>Налог на имущество физических лиц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</si>
  <si>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</si>
  <si>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</si>
  <si>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</si>
  <si>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</si>
  <si>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000 10606000000000110</t>
  </si>
  <si>
    <t>Земельный налог</t>
  </si>
  <si>
    <t>000 10606030000000110</t>
  </si>
  <si>
    <t>Земельный налог с организаций</t>
  </si>
  <si>
    <t>000 10606033100000110</t>
  </si>
  <si>
    <t>Земельный налог с организаций, обладающих земельным участком, расположенным в границах сельских поселений</t>
  </si>
  <si>
    <t>182 10606033101000110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</si>
  <si>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</si>
  <si>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000 10606040000000110</t>
  </si>
  <si>
    <t>Земельный налог с физических лиц</t>
  </si>
  <si>
    <t>000 10606043100000110</t>
  </si>
  <si>
    <t>Земельный налог с физических лиц, обладающих земельным участком, расположенным в границах сельских поселений</t>
  </si>
  <si>
    <t>182 10606043101000110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</si>
  <si>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</si>
  <si>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000 20000000000000000</t>
  </si>
  <si>
    <t>БЕЗВОЗМЕЗДНЫЕ ПОСТУПЛЕНИЯ</t>
  </si>
  <si>
    <t>000 20200000000000000</t>
  </si>
  <si>
    <t>БЕЗВОЗМЕЗДНЫЕ ПОСТУПЛЕНИЯ ОТ ДРУГИХ БЮДЖЕТОВ БЮДЖЕТНОЙ СИСТЕМЫ РОССИЙСКОЙ ФЕДЕРАЦИИ</t>
  </si>
  <si>
    <t>000 20210000000000150</t>
  </si>
  <si>
    <t>Дотации бюджетам бюджетной системы Российской Федерации</t>
  </si>
  <si>
    <t>000 20216001000000150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</si>
  <si>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</si>
  <si>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126 20216001100000150</t>
  </si>
  <si>
    <t>Дотации бюджетам сельских поселений на выравнивание бюджетной обеспеченности из бюджетов муниципальных районов</t>
  </si>
  <si>
    <t>000 20230000000000150</t>
  </si>
  <si>
    <t>Субвенции бюджетам бюджетной системы Российской Федерации</t>
  </si>
  <si>
    <t>000 20235118000000150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</si>
  <si>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</si>
  <si>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126 20235118100000150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</si>
  <si>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</si>
  <si>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План расходов на 01.01.2021</t>
  </si>
  <si>
    <t>Приложение № 6</t>
  </si>
  <si>
    <t>Наименование расходов</t>
  </si>
  <si>
    <t>Раздел, подраздел</t>
  </si>
  <si>
    <t>РЗ</t>
  </si>
  <si>
    <t>ПР</t>
  </si>
  <si>
    <t>ЭКР</t>
  </si>
  <si>
    <t>принадлеж</t>
  </si>
  <si>
    <t>ИТОГО РАСХОДОВ:</t>
  </si>
  <si>
    <t>Каировского сельсовета</t>
  </si>
  <si>
    <t/>
  </si>
  <si>
    <t>Наименование</t>
  </si>
  <si>
    <t>КЦСР</t>
  </si>
  <si>
    <t>КВР</t>
  </si>
  <si>
    <t>Квартал I</t>
  </si>
  <si>
    <t>Квартал II</t>
  </si>
  <si>
    <t>Квартал III</t>
  </si>
  <si>
    <t>Квартал IV</t>
  </si>
  <si>
    <t>Сумма</t>
  </si>
  <si>
    <t>ВЕД</t>
  </si>
  <si>
    <t>КФСР</t>
  </si>
  <si>
    <t>ЦСР</t>
  </si>
  <si>
    <t>ВР</t>
  </si>
  <si>
    <t>КЭСР</t>
  </si>
  <si>
    <t>Тип ср-в</t>
  </si>
  <si>
    <t>Администрация Каировского сельсовета</t>
  </si>
  <si>
    <t>0000000000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</si>
  <si>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</si>
  <si>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</si>
  <si>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5700000000</t>
  </si>
  <si>
    <t>Подпрограмма "Осуществление деятельности аппарата управления администрации муниципального образования Каировский сельсовет"</t>
  </si>
  <si>
    <t>5710000000</t>
  </si>
  <si>
    <t>Глава муниципального образования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</si>
  <si>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</si>
  <si>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</si>
  <si>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</si>
  <si>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</si>
  <si>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Аппарат администрации муниципального образования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</si>
  <si>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</si>
  <si>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</si>
  <si>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Иные межбюджетные трансферты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</si>
  <si>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</si>
  <si>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</si>
  <si>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 на осуществление части переданных в район полномочий по внешнему муниципальному контролю</t>
  </si>
  <si>
    <t>НАЦИОНАЛЬНАЯ ОБОРОНА</t>
  </si>
  <si>
    <t>Мобилизационная и вневойсковая подготовка</t>
  </si>
  <si>
    <t>Подпрограмма "Обеспечение осуществления части, переданных органами власти другого уровня, полномочий"</t>
  </si>
  <si>
    <t>Осуществление первичного воинского учета на территориях, где отсутствуют военные комиссариаты</t>
  </si>
  <si>
    <t xml:space="preserve"> Расходы на выплаты персоналу государственных (муниципальных) органов</t>
  </si>
  <si>
    <t>НАЦИОНАЛЬНАЯ БЕЗОПАСНОСТЬ И ПРАВООХРАНИТЕЛЬНАЯ ДЕЯТЕЛЬНОСТЬ</t>
  </si>
  <si>
    <t>Обеспечение пожарной безопасности</t>
  </si>
  <si>
    <t>Подпрограмма "Обеспечение пожарной безопасности на территории муниципального образования Каировский сельсовет"</t>
  </si>
  <si>
    <t>Финансовое обеспечение мероприятий по обеспечению пожарной безопасности на территории муниципального образования поселения</t>
  </si>
  <si>
    <t>НАЦИОНАЛЬНАЯ ЭКОНОМИКА</t>
  </si>
  <si>
    <t>Дорожное хозяйство(дорожные фонды)</t>
  </si>
  <si>
    <t>Подпрограмма "Развитие дорожного хозяйства на территории муниципального образования Каировский сельсовет"</t>
  </si>
  <si>
    <t xml:space="preserve">Содержание и ремонт, капитальный ремонт автомобильных дорог общего пользования и искусственных сооружений на них </t>
  </si>
  <si>
    <t>Закупка энергетических ресурсов</t>
  </si>
  <si>
    <t>ЖИЛИЩНО-КОММУНАЛЬНОЕ ХОЗЯЙСТВО</t>
  </si>
  <si>
    <t>Благоустройство</t>
  </si>
  <si>
    <t>Подпрограмма "Благоустройство на территории муниципального образования Каировский сельсовет"</t>
  </si>
  <si>
    <t>Финансовое обеспечение мероприятий по благоустройству территорий муниципального образования поселения</t>
  </si>
  <si>
    <t>КУЛЬТУРА, КИНЕМАТОГРАФИЯ</t>
  </si>
  <si>
    <t>Культура</t>
  </si>
  <si>
    <t>Подпрограмма "Развитие культуры на территории муниципального образования Каировский сельсовет"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</si>
  <si>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</si>
  <si>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 xml:space="preserve"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 </t>
  </si>
  <si>
    <t>ИТОГО РАСХОДОВ</t>
  </si>
  <si>
    <t>Приложение 8</t>
  </si>
  <si>
    <t xml:space="preserve">Каировского сельсовета </t>
  </si>
  <si>
    <t>Муниципальная программа "Реализация муниципальной политики на территории муниципального образования Каировский сельсовет Саракташского района Оренбургской области на 2020-2024 годы"</t>
  </si>
  <si>
    <t>Дорожное хозяйство (дорожные фонды)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</si>
  <si>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</si>
  <si>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 xml:space="preserve"> </t>
  </si>
  <si>
    <t>Приложение 7</t>
  </si>
  <si>
    <t>ИТОГО ПО РАЗДЕЛАМ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</si>
  <si>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</si>
  <si>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</si>
  <si>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</si>
  <si>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</si>
  <si>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</si>
  <si>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 xml:space="preserve">Культура, кинематография </t>
  </si>
  <si>
    <t>Х</t>
  </si>
  <si>
    <t>Приложение 9</t>
  </si>
  <si>
    <t>Условно утвержденные расходы</t>
  </si>
  <si>
    <t>5710010010</t>
  </si>
  <si>
    <t>5710010000</t>
  </si>
  <si>
    <t>5710010020</t>
  </si>
  <si>
    <t>5720000000</t>
  </si>
  <si>
    <t>5730000000</t>
  </si>
  <si>
    <t>5740000000</t>
  </si>
  <si>
    <t>5750000000</t>
  </si>
  <si>
    <t>5760000000</t>
  </si>
  <si>
    <t>Дотации на выравнивание бюджетной обеспеченности</t>
  </si>
  <si>
    <t>от  __.12.2021 года №</t>
  </si>
  <si>
    <t>2024 год</t>
  </si>
  <si>
    <t>Причие субсидий бюджетам сельских поселений</t>
  </si>
  <si>
    <t>Прочиее субсидии</t>
  </si>
  <si>
    <t>Субсидии бюджетам бюджетной системы Российской Федерации (межбюджетные субсидии)</t>
  </si>
  <si>
    <t>Дотации бюджетам сельских поселений на выравнивание бюджетной обеспеченности из бюджета субъекта Российской Федерации (215)</t>
  </si>
  <si>
    <t>Иные межбюджетгые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</si>
  <si>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</si>
  <si>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сельскиж поселений</t>
  </si>
  <si>
    <t xml:space="preserve">от  __.12. 2021 года № </t>
  </si>
  <si>
    <t>от ___.11.2021 года  № ___</t>
  </si>
  <si>
    <t>Финансовое обеспечение части переданных полномочий по организации и обеспечению жителей услугами организации культуры и библиотечного обслуживания</t>
  </si>
  <si>
    <t>РАСПРЕДЕЛЕНИЕ БЮДЖЕТНЫХ АССИГНОВАНИЙ МЕСТНОГО БЮДЖЕТА ПО ЦЕЛЕВЫМ СТАТЬЯМ, МУНИЦИПАЛЬНЫМ ПРОГРАММАМ МО КАИРОВСКИЙ СЕЛЬСОВЕТ И НЕПРОГРАММНЫМ  НАПРАВЛЕНИЯМ ДЕЯТЕЛЬНОСТИ), РАЗДЕЛАМ, ПОДРАЗДЕЛАМ, ГРУППАМ И  ПОДГРУППАМ ВИДОВ РАСХОДОВ КЛАССИФИКАЦИИ РАСХОДОВ НА 2022 ГОД И НА ПЛАНОВЫЙ ПЕРИОД 2023 И 2024 ГОДА</t>
  </si>
  <si>
    <t>Подпрограмма "Развитие системы градорегулирования в муниципальном образовании Старосокулакский сельсовет</t>
  </si>
  <si>
    <t>Мероприятия по приведению документов территориального планирования и градостроительного зонирования муниципальных образований Оренбургской области в цифровой формат, соответствующий требованиям к отраслевым пространственным данным для включения в ГИСОГД Оренбургской области</t>
  </si>
  <si>
    <t>Стимулирование развития жилищного строительства</t>
  </si>
  <si>
    <t>57700S1510</t>
  </si>
  <si>
    <t>от __.12.2021 года  № __</t>
  </si>
  <si>
    <t>Распределение бюджетных ассигнований местного бюджета по разделам, подразделам, целевым статьям (муниципальным программам Каировского сельсовета и неропграммным направлениям деятельности), группам и подгруппам видов расходов классификации расходов бюджета на 2022 год и на плановый период 2023 и 2024 годов</t>
  </si>
  <si>
    <t>ВЕДОМСТВЕННАЯ СТРУКТУРА РАСХОДОВ МЕСТНОГО БЮДЖЕТА НА 2022 ГОД И ПЛАНОВЫЙ ПЕРИОД 2023, 2024 ГОДОВ</t>
  </si>
  <si>
    <t>Осуществления части переданных полномочий по подготовке документов и расчетов, необходимых для составления проектов бюджета, исполнения бюджетов сельских поселений  и полномочий по ведению бюджетного учета и формированию бюджетной отчетности</t>
  </si>
  <si>
    <t>Подпрограмма "Развитие системы градорегулирования в муниципальном образовании Старосокулакский сельсовет"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</si>
  <si>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</si>
  <si>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государственных (муниципальных) нужд</t>
  </si>
  <si>
    <t>Распределение бюджетных ассигнований местного бюджета на 2022 год  и на плановый период 2023 и 2024 года по разделам, подразделам расходов классификации расходов бюджета</t>
  </si>
  <si>
    <t xml:space="preserve">Источники внутреннего финансирования дефицита местного бюджета на 2022 год </t>
  </si>
  <si>
    <t>и на плановый период 2023 и 2024 годов</t>
  </si>
  <si>
    <t>от ___.     .2021 года  № ___</t>
  </si>
  <si>
    <t>Приложение №2</t>
  </si>
  <si>
    <t>от __.__.2021 года №__</t>
  </si>
  <si>
    <t>Перечень главных распорядителей средств местного бюджета на 2022 год и на плановый период 2023 и 2024 годов</t>
  </si>
  <si>
    <t>№ п/п</t>
  </si>
  <si>
    <t>Код главы</t>
  </si>
  <si>
    <t>1.</t>
  </si>
  <si>
    <t>Приложение №3</t>
  </si>
  <si>
    <t>Перечень главных администраторов (администраторов) доходов бюджета МО Каировский сельсовет на 2022 год и на плановый период 2023 и 2024 годов</t>
  </si>
  <si>
    <t>ГАДБ</t>
  </si>
  <si>
    <t>КД</t>
  </si>
  <si>
    <t>Администрация Каировского сельсовет</t>
  </si>
  <si>
    <t>1 08 04020 01 1000 110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</si>
  <si>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</t>
  </si>
  <si>
    <t>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</si>
  <si>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</si>
  <si>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</si>
  <si>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</si>
  <si>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1 13 02995 10 0000 130</t>
  </si>
  <si>
    <t>Прочие доходы от компенсации затрат бюджетов сельских поселений</t>
  </si>
  <si>
    <t>1 14 02052 10 0000 410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</si>
  <si>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 в части реализации основных средств по указанному имуществу</t>
  </si>
  <si>
    <t>1 14 02052 10 0000 440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</si>
  <si>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автономных учреждений), в части реализации материальных запасов по указанному имуществу</t>
  </si>
  <si>
    <t>1 14 02053 10 0000 410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</si>
  <si>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</si>
  <si>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1 14 06025 10 0000 430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</si>
  <si>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</si>
  <si>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1 14 02053 10 0000 440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</si>
  <si>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</si>
  <si>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1 14 04050 10 0000 420</t>
  </si>
  <si>
    <t>Доходы от продажи нематериальных активов, находящихся в собственности сельских поселений</t>
  </si>
  <si>
    <t>1 16 18050 10 0000 140</t>
  </si>
  <si>
    <t>Денежные взыскания (штрафы) за нарушение бюджетного законодательства (в части бюджета сельских поселений</t>
  </si>
  <si>
    <t>1 16 90050 10 0000 140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</si>
  <si>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</si>
  <si>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1 17 01050 10 0000 180</t>
  </si>
  <si>
    <t>Невыясненные поступления, зачисляемые в бюджеты сельских поселений</t>
  </si>
  <si>
    <t>1 17 02020 10 0000 180</t>
  </si>
  <si>
    <t>Возмещение потерь сельскохозяйственного производства, связанных с изъятием сельскохозяйственных угодий, расположенных на территории сельских поселений (по обязательствам, возникшим до 1.01.2008 года)</t>
  </si>
  <si>
    <t>117 05050 10 0000 180</t>
  </si>
  <si>
    <t>Прочие неналоговые доходы бюджетов сельских поселений</t>
  </si>
  <si>
    <t>2 02 16001 10 0000 150</t>
  </si>
  <si>
    <t>2 02 15002 10 0000 150</t>
  </si>
  <si>
    <t>Дотации бюджетам сельских поселений на поддержку мер по обеспечению сбалансированности бюджетов</t>
  </si>
  <si>
    <t>2 02 20077 10 0000 150</t>
  </si>
  <si>
    <t>Субсидии бюджетам сельских поселений на софинансирование капитальных вложений в объекты муниципальной собственности</t>
  </si>
  <si>
    <t>2 02 29999 10 0000 150</t>
  </si>
  <si>
    <t xml:space="preserve">Прочие субсидии бюджетам сельских поселений </t>
  </si>
  <si>
    <t>202 35118 10 0000 150</t>
  </si>
  <si>
    <t>202 35469 10 0000 150</t>
  </si>
  <si>
    <t>Субвенции бюджетам сельских поселений на проведение Всероссийской переписи населения 2020 года</t>
  </si>
  <si>
    <t>202 40014 10 0000 150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</si>
  <si>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</si>
  <si>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202 45160 10 0000 150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</si>
  <si>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</si>
  <si>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2 02 49999 10 0000 150</t>
  </si>
  <si>
    <t>Прочие межбюджетные трансферты, передаваемые бюджетам сельских поселений</t>
  </si>
  <si>
    <t>2 04 05099 10 0000 150</t>
  </si>
  <si>
    <t xml:space="preserve">Прочие безвозмездные поступления от негосударственных организаций в бюджеты сельских поселений </t>
  </si>
  <si>
    <t>2 07 05030 10 0000 150</t>
  </si>
  <si>
    <t>Прочие безвозмездные поступления в бюджеты сельских поселений</t>
  </si>
  <si>
    <t>208 05000 10 0000 150</t>
  </si>
  <si>
    <t>Перечисления из бюджета поселений (в бюджеты сельских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</si>
  <si>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Приложение №4</t>
  </si>
  <si>
    <t>от __.___.2021 года №__</t>
  </si>
  <si>
    <t>Перечень главных администраторов источников финансирования дефицита бюджета Каировского сельсовета на 2022 год и на плановый период 2023 и 2024 годов</t>
  </si>
  <si>
    <t>Код группы, подгруппы, статьи и вида источников</t>
  </si>
  <si>
    <t>00 00 00 00 00 0000 000</t>
  </si>
  <si>
    <t>Источники финансирования дефицита бюджета</t>
  </si>
  <si>
    <t>01 05 02 01 10 0000 510</t>
  </si>
  <si>
    <t>01 05 02 01 10 0000 610</t>
  </si>
  <si>
    <t>Расходы на оплату коммунальных услуг учреждений, включая автономные и бюджетные учреждения (тыс. рублей)</t>
  </si>
  <si>
    <t>работники учреждений и организаций</t>
  </si>
  <si>
    <t>иные работники ОМСУ</t>
  </si>
  <si>
    <t>муниципальные служащие</t>
  </si>
  <si>
    <t>работники организаций и учреждений, получающие заработную плату на уровне МРОТ (включая работников органов местного самоуправления), в том числе:</t>
  </si>
  <si>
    <t>2.5</t>
  </si>
  <si>
    <t>работники учреждений, не вошедшие в категории, поименованные в указах Президента Российской Федерации от 07.05.2012</t>
  </si>
  <si>
    <t>2.4</t>
  </si>
  <si>
    <t>в сфере физической культуры и спорта</t>
  </si>
  <si>
    <t>в сфере образования</t>
  </si>
  <si>
    <t>в сфере культуры</t>
  </si>
  <si>
    <t>итого работников дополнительного образования</t>
  </si>
  <si>
    <t>2.3.2</t>
  </si>
  <si>
    <t>в сфере архивов</t>
  </si>
  <si>
    <t>итого работников учреждений культуры</t>
  </si>
  <si>
    <t>2.3.1</t>
  </si>
  <si>
    <t>работники бюджетной сферы, поименованные в указах Президента Российской Федерации от 07.05.2012</t>
  </si>
  <si>
    <t>2.3</t>
  </si>
  <si>
    <t>работники органов местного самоуправления (за исключением муниципальных служащих и получающих заработную плату на уровне МРОТ)</t>
  </si>
  <si>
    <t>2.2</t>
  </si>
  <si>
    <t>муниципальные должности и муниципальные служащие  (за исключением муниципальных служащих получающих заработную плату на уровне МРОТ)</t>
  </si>
  <si>
    <t>2.1</t>
  </si>
  <si>
    <t>Численность, в т.ч.:</t>
  </si>
  <si>
    <t>2</t>
  </si>
  <si>
    <t>работники организаций и учреждений, получающие заработную плату на уровне МРОТ (включая работников органов местного самоуправления)</t>
  </si>
  <si>
    <t>1.5</t>
  </si>
  <si>
    <t>1.4</t>
  </si>
  <si>
    <t>1.3.2</t>
  </si>
  <si>
    <t>1.3.1</t>
  </si>
  <si>
    <t>работники бюджетной сферы, поименованные в указах Президента Российской Федерации от 07.05.2012, в том числе:</t>
  </si>
  <si>
    <t>1.3</t>
  </si>
  <si>
    <t>работники органов местного самоуправления (за исключением муниципальных служащих и работников,  получающих заработную плату на уровне МРОТ)</t>
  </si>
  <si>
    <t>1.2</t>
  </si>
  <si>
    <t>муниципальные должности и муниципальные служащие (за исключением муниципальных служащих получающих заработную плату на уровне МРОТ)</t>
  </si>
  <si>
    <t>1.1</t>
  </si>
  <si>
    <t>Расходы на оплату труда с начислениями (тыс. рублей), в том числе:</t>
  </si>
  <si>
    <t xml:space="preserve">2022 год 
</t>
  </si>
  <si>
    <t>№ 
п/п</t>
  </si>
  <si>
    <t xml:space="preserve">Основные параметры первоочередных расходов бюджета на 2022 год </t>
  </si>
  <si>
    <t xml:space="preserve">от __.__.2021 года № </t>
  </si>
  <si>
    <t>Приложение №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</si>
</sst>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#,##0.00;[Red]\-#,##0.00;0.00"/>
    <numFmt numFmtId="165" formatCode="&quot;&quot;###,##0.00"/>
    <numFmt numFmtId="166" formatCode="0000"/>
    <numFmt numFmtId="167" formatCode="000"/>
    <numFmt numFmtId="168" formatCode="00"/>
    <numFmt numFmtId="169" formatCode="0000000000"/>
    <numFmt numFmtId="170" formatCode="00\.00\.00"/>
    <numFmt numFmtId="171" formatCode="\1"/>
    <numFmt numFmtId="172" formatCode="0000000"/>
    <numFmt numFmtId="177" formatCode="_-* #,##0.00_р_._-;\-* #,##0.00_р_._-;_-* &quot;-&quot;??_р_._-;_-@_-"/>
    <numFmt numFmtId="178" formatCode="_-* #,##0.0_р_._-;\-* #,##0.0_р_._-;_-* &quot;-&quot;??_р_._-;_-@_-"/>
    <numFmt numFmtId="179" formatCode="#,##0.0"/>
  </numFmts>
  <fonts count="32" x14ac:knownFonts="1">
    <font>
      <sz val="8"/>
      <name val="Arial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Arial"/>
      <family val="2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/>
    <xf numFmtId="177" fontId="27" fillId="0" borderId="0" applyFont="0" applyFill="0" applyBorder="0" applyAlignment="0" applyProtection="0"/>
  </cellStyleXfs>
  <cellXfs count="457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wrapText="1"/>
    </xf>
    <xf numFmtId="49" fontId="1" fillId="0" borderId="1" xfId="0" applyNumberFormat="1" applyFont="1" applyBorder="1" applyAlignment="1"/>
    <xf numFmtId="4" fontId="1" fillId="0" borderId="1" xfId="0" applyNumberFormat="1" applyFont="1" applyBorder="1" applyAlignment="1"/>
    <xf numFmtId="0" fontId="1" fillId="0" borderId="0" xfId="0" applyFont="1" applyAlignment="1">
      <alignment horizontal="left"/>
    </xf>
    <xf numFmtId="49" fontId="2" fillId="0" borderId="0" xfId="0" applyNumberFormat="1" applyFont="1" applyAlignment="1"/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right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justify" vertical="distributed" wrapText="1"/>
    </xf>
    <xf numFmtId="0" fontId="0" fillId="0" borderId="0" xfId="0" applyAlignment="1">
      <alignment horizontal="justify" vertical="distributed" wrapText="1"/>
    </xf>
    <xf numFmtId="4" fontId="0" fillId="0" borderId="0" xfId="0" applyNumberFormat="1" applyAlignment="1"/>
    <xf numFmtId="4" fontId="0" fillId="0" borderId="0" xfId="0" applyNumberFormat="1"/>
    <xf numFmtId="164" fontId="1" fillId="0" borderId="0" xfId="1" applyNumberFormat="1" applyFont="1" applyFill="1" applyAlignment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Fill="1" applyAlignment="1">
      <alignment horizontal="right" vertical="top"/>
    </xf>
    <xf numFmtId="0" fontId="6" fillId="0" borderId="0" xfId="0" applyFont="1" applyFill="1" applyBorder="1" applyAlignment="1">
      <alignment horizontal="right" vertical="top"/>
    </xf>
    <xf numFmtId="0" fontId="6" fillId="0" borderId="0" xfId="0" applyFont="1" applyFill="1" applyAlignment="1">
      <alignment vertical="top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left" vertical="top" wrapText="1"/>
    </xf>
    <xf numFmtId="165" fontId="8" fillId="2" borderId="1" xfId="0" applyNumberFormat="1" applyFont="1" applyFill="1" applyBorder="1" applyAlignment="1">
      <alignment horizontal="right" wrapText="1"/>
    </xf>
    <xf numFmtId="0" fontId="9" fillId="0" borderId="0" xfId="0" applyFont="1"/>
    <xf numFmtId="0" fontId="8" fillId="3" borderId="1" xfId="0" applyFont="1" applyFill="1" applyBorder="1" applyAlignment="1">
      <alignment horizontal="center" wrapText="1"/>
    </xf>
    <xf numFmtId="0" fontId="8" fillId="3" borderId="2" xfId="0" applyFont="1" applyFill="1" applyBorder="1" applyAlignment="1">
      <alignment horizontal="left" vertical="top" wrapText="1"/>
    </xf>
    <xf numFmtId="165" fontId="8" fillId="3" borderId="1" xfId="0" applyNumberFormat="1" applyFont="1" applyFill="1" applyBorder="1" applyAlignment="1">
      <alignment horizontal="right" wrapText="1"/>
    </xf>
    <xf numFmtId="0" fontId="8" fillId="4" borderId="1" xfId="0" applyFont="1" applyFill="1" applyBorder="1" applyAlignment="1">
      <alignment horizontal="center" wrapText="1"/>
    </xf>
    <xf numFmtId="0" fontId="8" fillId="4" borderId="2" xfId="0" applyFont="1" applyFill="1" applyBorder="1" applyAlignment="1">
      <alignment horizontal="left" vertical="top" wrapText="1"/>
    </xf>
    <xf numFmtId="165" fontId="8" fillId="4" borderId="1" xfId="0" applyNumberFormat="1" applyFont="1" applyFill="1" applyBorder="1" applyAlignment="1">
      <alignment horizontal="right" wrapText="1"/>
    </xf>
    <xf numFmtId="0" fontId="8" fillId="5" borderId="1" xfId="0" applyFont="1" applyFill="1" applyBorder="1" applyAlignment="1">
      <alignment horizontal="center" wrapText="1"/>
    </xf>
    <xf numFmtId="0" fontId="8" fillId="5" borderId="2" xfId="0" applyFont="1" applyFill="1" applyBorder="1" applyAlignment="1">
      <alignment horizontal="left" vertical="top" wrapText="1"/>
    </xf>
    <xf numFmtId="165" fontId="8" fillId="5" borderId="1" xfId="0" applyNumberFormat="1" applyFont="1" applyFill="1" applyBorder="1" applyAlignment="1">
      <alignment horizontal="right" wrapText="1"/>
    </xf>
    <xf numFmtId="49" fontId="8" fillId="0" borderId="1" xfId="0" applyNumberFormat="1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left" vertical="top" wrapText="1"/>
    </xf>
    <xf numFmtId="165" fontId="8" fillId="0" borderId="1" xfId="0" applyNumberFormat="1" applyFont="1" applyFill="1" applyBorder="1" applyAlignment="1">
      <alignment horizontal="right" wrapText="1"/>
    </xf>
    <xf numFmtId="0" fontId="8" fillId="0" borderId="2" xfId="0" applyFont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0" fillId="0" borderId="0" xfId="0" applyFont="1"/>
    <xf numFmtId="0" fontId="8" fillId="0" borderId="1" xfId="0" applyFont="1" applyBorder="1" applyAlignment="1">
      <alignment horizontal="center" wrapText="1"/>
    </xf>
    <xf numFmtId="165" fontId="8" fillId="0" borderId="1" xfId="0" applyNumberFormat="1" applyFont="1" applyBorder="1" applyAlignment="1">
      <alignment horizontal="right" wrapText="1"/>
    </xf>
    <xf numFmtId="0" fontId="8" fillId="6" borderId="1" xfId="0" applyFont="1" applyFill="1" applyBorder="1" applyAlignment="1">
      <alignment horizontal="center" wrapText="1"/>
    </xf>
    <xf numFmtId="0" fontId="8" fillId="6" borderId="2" xfId="0" applyFont="1" applyFill="1" applyBorder="1" applyAlignment="1">
      <alignment horizontal="left" vertical="top" wrapText="1"/>
    </xf>
    <xf numFmtId="165" fontId="8" fillId="6" borderId="1" xfId="0" applyNumberFormat="1" applyFont="1" applyFill="1" applyBorder="1" applyAlignment="1">
      <alignment horizontal="right" wrapText="1"/>
    </xf>
    <xf numFmtId="0" fontId="7" fillId="0" borderId="1" xfId="0" applyFont="1" applyFill="1" applyBorder="1" applyAlignment="1">
      <alignment vertical="top"/>
    </xf>
    <xf numFmtId="0" fontId="8" fillId="0" borderId="2" xfId="0" applyFont="1" applyBorder="1" applyAlignment="1">
      <alignment wrapText="1"/>
    </xf>
    <xf numFmtId="4" fontId="8" fillId="0" borderId="1" xfId="0" applyNumberFormat="1" applyFont="1" applyBorder="1" applyAlignment="1">
      <alignment horizontal="right" wrapText="1"/>
    </xf>
    <xf numFmtId="0" fontId="10" fillId="0" borderId="0" xfId="1" applyNumberFormat="1" applyFont="1" applyFill="1" applyAlignment="1" applyProtection="1">
      <protection hidden="1"/>
    </xf>
    <xf numFmtId="0" fontId="11" fillId="0" borderId="0" xfId="1" applyFont="1" applyAlignment="1" applyProtection="1">
      <alignment horizontal="left"/>
      <protection hidden="1"/>
    </xf>
    <xf numFmtId="0" fontId="12" fillId="0" borderId="0" xfId="1" applyNumberFormat="1" applyFont="1" applyFill="1" applyAlignment="1" applyProtection="1">
      <protection hidden="1"/>
    </xf>
    <xf numFmtId="0" fontId="5" fillId="0" borderId="0" xfId="1"/>
    <xf numFmtId="0" fontId="11" fillId="0" borderId="0" xfId="4" applyNumberFormat="1" applyFont="1" applyFill="1" applyAlignment="1" applyProtection="1">
      <protection hidden="1"/>
    </xf>
    <xf numFmtId="166" fontId="10" fillId="0" borderId="0" xfId="1" applyNumberFormat="1" applyFont="1" applyFill="1" applyAlignment="1" applyProtection="1">
      <protection hidden="1"/>
    </xf>
    <xf numFmtId="167" fontId="10" fillId="0" borderId="0" xfId="1" applyNumberFormat="1" applyFont="1" applyFill="1" applyAlignment="1" applyProtection="1">
      <protection hidden="1"/>
    </xf>
    <xf numFmtId="164" fontId="11" fillId="0" borderId="0" xfId="4" applyNumberFormat="1" applyFont="1" applyFill="1" applyAlignment="1" applyProtection="1">
      <protection hidden="1"/>
    </xf>
    <xf numFmtId="0" fontId="10" fillId="0" borderId="0" xfId="1" applyNumberFormat="1" applyFont="1" applyFill="1" applyAlignment="1" applyProtection="1">
      <alignment horizontal="centerContinuous" vertical="center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3" fillId="0" borderId="3" xfId="1" applyNumberFormat="1" applyFont="1" applyFill="1" applyBorder="1" applyAlignment="1" applyProtection="1">
      <alignment horizontal="center" vertical="center"/>
      <protection hidden="1"/>
    </xf>
    <xf numFmtId="0" fontId="13" fillId="0" borderId="4" xfId="1" applyNumberFormat="1" applyFont="1" applyFill="1" applyBorder="1" applyAlignment="1" applyProtection="1">
      <alignment horizontal="center" vertical="center"/>
      <protection hidden="1"/>
    </xf>
    <xf numFmtId="0" fontId="13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5" xfId="1" applyNumberFormat="1" applyFont="1" applyFill="1" applyBorder="1" applyAlignment="1" applyProtection="1">
      <alignment horizontal="center" vertical="center"/>
      <protection hidden="1"/>
    </xf>
    <xf numFmtId="0" fontId="13" fillId="0" borderId="6" xfId="1" applyNumberFormat="1" applyFont="1" applyFill="1" applyBorder="1" applyAlignment="1" applyProtection="1">
      <alignment horizontal="center" vertical="center"/>
      <protection hidden="1"/>
    </xf>
    <xf numFmtId="164" fontId="11" fillId="0" borderId="7" xfId="1" applyNumberFormat="1" applyFont="1" applyFill="1" applyBorder="1" applyAlignment="1" applyProtection="1">
      <protection hidden="1"/>
    </xf>
    <xf numFmtId="0" fontId="1" fillId="0" borderId="0" xfId="1" applyFont="1" applyProtection="1">
      <protection hidden="1"/>
    </xf>
    <xf numFmtId="0" fontId="11" fillId="0" borderId="0" xfId="1" applyFont="1"/>
    <xf numFmtId="0" fontId="13" fillId="0" borderId="8" xfId="1" applyNumberFormat="1" applyFont="1" applyFill="1" applyBorder="1" applyAlignment="1" applyProtection="1">
      <alignment horizontal="centerContinuous"/>
      <protection hidden="1"/>
    </xf>
    <xf numFmtId="0" fontId="13" fillId="0" borderId="8" xfId="1" applyNumberFormat="1" applyFont="1" applyFill="1" applyBorder="1" applyAlignment="1" applyProtection="1">
      <alignment horizontal="centerContinuous" vertical="top" wrapText="1"/>
      <protection hidden="1"/>
    </xf>
    <xf numFmtId="0" fontId="13" fillId="0" borderId="9" xfId="1" applyNumberFormat="1" applyFont="1" applyFill="1" applyBorder="1" applyAlignment="1" applyProtection="1">
      <alignment horizontal="centerContinuous"/>
      <protection hidden="1"/>
    </xf>
    <xf numFmtId="3" fontId="13" fillId="0" borderId="1" xfId="1" applyNumberFormat="1" applyFont="1" applyFill="1" applyBorder="1" applyAlignment="1" applyProtection="1">
      <protection hidden="1"/>
    </xf>
    <xf numFmtId="164" fontId="13" fillId="0" borderId="7" xfId="1" applyNumberFormat="1" applyFont="1" applyFill="1" applyBorder="1" applyAlignment="1" applyProtection="1">
      <protection hidden="1"/>
    </xf>
    <xf numFmtId="166" fontId="13" fillId="0" borderId="7" xfId="1" applyNumberFormat="1" applyFont="1" applyFill="1" applyBorder="1" applyAlignment="1" applyProtection="1">
      <alignment wrapText="1"/>
      <protection hidden="1"/>
    </xf>
    <xf numFmtId="166" fontId="13" fillId="0" borderId="1" xfId="1" applyNumberFormat="1" applyFont="1" applyFill="1" applyBorder="1" applyAlignment="1" applyProtection="1">
      <alignment wrapText="1"/>
      <protection hidden="1"/>
    </xf>
    <xf numFmtId="167" fontId="11" fillId="0" borderId="1" xfId="1" applyNumberFormat="1" applyFont="1" applyFill="1" applyBorder="1" applyAlignment="1" applyProtection="1">
      <alignment wrapText="1"/>
      <protection hidden="1"/>
    </xf>
    <xf numFmtId="167" fontId="15" fillId="0" borderId="1" xfId="1" applyNumberFormat="1" applyFont="1" applyFill="1" applyBorder="1" applyAlignment="1" applyProtection="1">
      <alignment wrapText="1"/>
      <protection hidden="1"/>
    </xf>
    <xf numFmtId="171" fontId="16" fillId="0" borderId="1" xfId="1" applyNumberFormat="1" applyFont="1" applyFill="1" applyBorder="1" applyAlignment="1" applyProtection="1">
      <alignment wrapText="1"/>
      <protection hidden="1"/>
    </xf>
    <xf numFmtId="168" fontId="15" fillId="0" borderId="1" xfId="1" applyNumberFormat="1" applyFont="1" applyFill="1" applyBorder="1" applyAlignment="1" applyProtection="1">
      <alignment wrapText="1"/>
      <protection hidden="1"/>
    </xf>
    <xf numFmtId="49" fontId="15" fillId="0" borderId="1" xfId="1" applyNumberFormat="1" applyFont="1" applyFill="1" applyBorder="1" applyAlignment="1" applyProtection="1">
      <alignment horizontal="right" wrapText="1"/>
      <protection hidden="1"/>
    </xf>
    <xf numFmtId="167" fontId="15" fillId="0" borderId="1" xfId="1" applyNumberFormat="1" applyFont="1" applyFill="1" applyBorder="1" applyAlignment="1" applyProtection="1">
      <alignment horizontal="right" wrapText="1"/>
      <protection hidden="1"/>
    </xf>
    <xf numFmtId="167" fontId="16" fillId="0" borderId="1" xfId="1" applyNumberFormat="1" applyFont="1" applyFill="1" applyBorder="1" applyAlignment="1" applyProtection="1">
      <alignment wrapText="1"/>
      <protection hidden="1"/>
    </xf>
    <xf numFmtId="170" fontId="16" fillId="0" borderId="1" xfId="1" applyNumberFormat="1" applyFont="1" applyFill="1" applyBorder="1" applyAlignment="1" applyProtection="1">
      <alignment wrapText="1"/>
      <protection hidden="1"/>
    </xf>
    <xf numFmtId="3" fontId="15" fillId="0" borderId="1" xfId="1" applyNumberFormat="1" applyFont="1" applyFill="1" applyBorder="1" applyAlignment="1" applyProtection="1">
      <protection hidden="1"/>
    </xf>
    <xf numFmtId="3" fontId="16" fillId="0" borderId="1" xfId="1" applyNumberFormat="1" applyFont="1" applyFill="1" applyBorder="1" applyAlignment="1" applyProtection="1">
      <protection hidden="1"/>
    </xf>
    <xf numFmtId="164" fontId="15" fillId="0" borderId="1" xfId="1" applyNumberFormat="1" applyFont="1" applyFill="1" applyBorder="1" applyAlignment="1" applyProtection="1">
      <protection hidden="1"/>
    </xf>
    <xf numFmtId="0" fontId="15" fillId="0" borderId="1" xfId="1" applyNumberFormat="1" applyFont="1" applyFill="1" applyBorder="1" applyAlignment="1" applyProtection="1">
      <alignment vertical="center" wrapText="1"/>
      <protection hidden="1"/>
    </xf>
    <xf numFmtId="168" fontId="16" fillId="0" borderId="1" xfId="1" applyNumberFormat="1" applyFont="1" applyFill="1" applyBorder="1" applyAlignment="1" applyProtection="1">
      <alignment wrapText="1"/>
      <protection hidden="1"/>
    </xf>
    <xf numFmtId="49" fontId="16" fillId="0" borderId="1" xfId="1" applyNumberFormat="1" applyFont="1" applyFill="1" applyBorder="1" applyAlignment="1" applyProtection="1">
      <alignment horizontal="right" wrapText="1"/>
      <protection hidden="1"/>
    </xf>
    <xf numFmtId="167" fontId="16" fillId="0" borderId="1" xfId="1" applyNumberFormat="1" applyFont="1" applyFill="1" applyBorder="1" applyAlignment="1" applyProtection="1">
      <alignment horizontal="right" wrapText="1"/>
      <protection hidden="1"/>
    </xf>
    <xf numFmtId="164" fontId="16" fillId="0" borderId="1" xfId="1" applyNumberFormat="1" applyFont="1" applyFill="1" applyBorder="1" applyAlignment="1" applyProtection="1">
      <protection hidden="1"/>
    </xf>
    <xf numFmtId="0" fontId="16" fillId="0" borderId="1" xfId="1" applyNumberFormat="1" applyFont="1" applyFill="1" applyBorder="1" applyAlignment="1" applyProtection="1">
      <alignment vertical="center" wrapText="1"/>
      <protection hidden="1"/>
    </xf>
    <xf numFmtId="166" fontId="15" fillId="0" borderId="1" xfId="1" applyNumberFormat="1" applyFont="1" applyFill="1" applyBorder="1" applyAlignment="1" applyProtection="1">
      <alignment vertical="center" wrapText="1"/>
      <protection hidden="1"/>
    </xf>
    <xf numFmtId="172" fontId="16" fillId="0" borderId="1" xfId="1" applyNumberFormat="1" applyFont="1" applyFill="1" applyBorder="1" applyAlignment="1" applyProtection="1">
      <alignment horizontal="right" wrapText="1"/>
      <protection hidden="1"/>
    </xf>
    <xf numFmtId="164" fontId="21" fillId="0" borderId="1" xfId="1" applyNumberFormat="1" applyFont="1" applyFill="1" applyBorder="1" applyAlignment="1" applyProtection="1">
      <protection hidden="1"/>
    </xf>
    <xf numFmtId="166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1" xfId="1" applyNumberFormat="1" applyFont="1" applyFill="1" applyBorder="1" applyAlignment="1" applyProtection="1">
      <alignment horizontal="left" vertical="center" wrapText="1"/>
      <protection hidden="1"/>
    </xf>
    <xf numFmtId="167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1" xfId="1" applyNumberFormat="1" applyFont="1" applyFill="1" applyBorder="1" applyAlignment="1" applyProtection="1">
      <alignment horizontal="justify" vertical="justify"/>
      <protection hidden="1"/>
    </xf>
    <xf numFmtId="0" fontId="16" fillId="0" borderId="1" xfId="1" applyNumberFormat="1" applyFont="1" applyFill="1" applyBorder="1" applyAlignment="1" applyProtection="1">
      <alignment wrapText="1"/>
      <protection hidden="1"/>
    </xf>
    <xf numFmtId="0" fontId="16" fillId="0" borderId="1" xfId="1" applyNumberFormat="1" applyFont="1" applyFill="1" applyBorder="1" applyAlignment="1" applyProtection="1">
      <protection hidden="1"/>
    </xf>
    <xf numFmtId="0" fontId="16" fillId="0" borderId="1" xfId="1" applyNumberFormat="1" applyFont="1" applyFill="1" applyBorder="1" applyAlignment="1" applyProtection="1">
      <alignment horizontal="right" wrapText="1"/>
      <protection hidden="1"/>
    </xf>
    <xf numFmtId="3" fontId="16" fillId="0" borderId="1" xfId="1" applyNumberFormat="1" applyFont="1" applyFill="1" applyBorder="1" applyAlignment="1" applyProtection="1">
      <alignment wrapText="1"/>
      <protection hidden="1"/>
    </xf>
    <xf numFmtId="4" fontId="15" fillId="0" borderId="1" xfId="1" applyNumberFormat="1" applyFont="1" applyFill="1" applyBorder="1" applyAlignment="1" applyProtection="1">
      <protection hidden="1"/>
    </xf>
    <xf numFmtId="0" fontId="16" fillId="0" borderId="0" xfId="1" applyFont="1" applyBorder="1"/>
    <xf numFmtId="0" fontId="16" fillId="0" borderId="0" xfId="0" applyFont="1" applyBorder="1" applyAlignment="1"/>
    <xf numFmtId="0" fontId="16" fillId="0" borderId="0" xfId="0" applyFont="1" applyFill="1" applyBorder="1" applyAlignment="1">
      <alignment horizontal="left"/>
    </xf>
    <xf numFmtId="0" fontId="16" fillId="0" borderId="0" xfId="1" applyFont="1" applyBorder="1" applyProtection="1">
      <protection hidden="1"/>
    </xf>
    <xf numFmtId="0" fontId="15" fillId="0" borderId="0" xfId="1" applyNumberFormat="1" applyFont="1" applyFill="1" applyBorder="1" applyAlignment="1" applyProtection="1">
      <alignment horizontal="centerContinuous"/>
      <protection hidden="1"/>
    </xf>
    <xf numFmtId="0" fontId="16" fillId="0" borderId="0" xfId="1" applyNumberFormat="1" applyFont="1" applyFill="1" applyBorder="1" applyAlignment="1" applyProtection="1">
      <alignment horizontal="centerContinuous"/>
      <protection hidden="1"/>
    </xf>
    <xf numFmtId="0" fontId="16" fillId="0" borderId="0" xfId="1" applyNumberFormat="1" applyFont="1" applyFill="1" applyBorder="1" applyAlignment="1" applyProtection="1">
      <alignment horizontal="right"/>
      <protection hidden="1"/>
    </xf>
    <xf numFmtId="0" fontId="1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1" xfId="1" applyNumberFormat="1" applyFont="1" applyFill="1" applyBorder="1" applyAlignment="1" applyProtection="1">
      <alignment horizontal="center" vertical="center"/>
      <protection hidden="1"/>
    </xf>
    <xf numFmtId="0" fontId="15" fillId="0" borderId="1" xfId="1" applyFont="1" applyBorder="1" applyAlignment="1">
      <alignment horizontal="center" vertical="center"/>
    </xf>
    <xf numFmtId="164" fontId="15" fillId="7" borderId="1" xfId="1" applyNumberFormat="1" applyFont="1" applyFill="1" applyBorder="1" applyAlignment="1" applyProtection="1">
      <protection hidden="1"/>
    </xf>
    <xf numFmtId="164" fontId="16" fillId="7" borderId="1" xfId="1" applyNumberFormat="1" applyFont="1" applyFill="1" applyBorder="1" applyAlignment="1" applyProtection="1">
      <protection hidden="1"/>
    </xf>
    <xf numFmtId="164" fontId="21" fillId="7" borderId="1" xfId="1" applyNumberFormat="1" applyFont="1" applyFill="1" applyBorder="1" applyAlignment="1" applyProtection="1">
      <protection hidden="1"/>
    </xf>
    <xf numFmtId="0" fontId="16" fillId="0" borderId="0" xfId="1" applyFont="1" applyBorder="1" applyAlignment="1">
      <alignment horizontal="right"/>
    </xf>
    <xf numFmtId="167" fontId="15" fillId="0" borderId="1" xfId="1" applyNumberFormat="1" applyFont="1" applyFill="1" applyBorder="1" applyAlignment="1" applyProtection="1">
      <alignment vertical="center" wrapText="1"/>
      <protection hidden="1"/>
    </xf>
    <xf numFmtId="167" fontId="16" fillId="0" borderId="1" xfId="1" applyNumberFormat="1" applyFont="1" applyFill="1" applyBorder="1" applyAlignment="1" applyProtection="1">
      <alignment vertical="center" wrapText="1"/>
      <protection hidden="1"/>
    </xf>
    <xf numFmtId="166" fontId="16" fillId="0" borderId="1" xfId="1" applyNumberFormat="1" applyFont="1" applyFill="1" applyBorder="1" applyAlignment="1" applyProtection="1">
      <alignment vertical="center" wrapText="1"/>
      <protection hidden="1"/>
    </xf>
    <xf numFmtId="4" fontId="15" fillId="7" borderId="1" xfId="1" applyNumberFormat="1" applyFont="1" applyFill="1" applyBorder="1" applyAlignment="1" applyProtection="1">
      <protection hidden="1"/>
    </xf>
    <xf numFmtId="0" fontId="5" fillId="0" borderId="0" xfId="1" applyAlignment="1">
      <alignment horizontal="right"/>
    </xf>
    <xf numFmtId="0" fontId="14" fillId="0" borderId="0" xfId="1" applyNumberFormat="1" applyFont="1" applyFill="1" applyAlignment="1" applyProtection="1">
      <alignment horizontal="centerContinuous"/>
      <protection hidden="1"/>
    </xf>
    <xf numFmtId="0" fontId="12" fillId="0" borderId="0" xfId="1" applyNumberFormat="1" applyFont="1" applyFill="1" applyAlignment="1" applyProtection="1">
      <alignment horizontal="right" vertical="top"/>
      <protection hidden="1"/>
    </xf>
    <xf numFmtId="0" fontId="12" fillId="0" borderId="0" xfId="1" applyNumberFormat="1" applyFont="1" applyFill="1" applyAlignment="1" applyProtection="1">
      <alignment horizontal="centerContinuous" vertical="top"/>
      <protection hidden="1"/>
    </xf>
    <xf numFmtId="0" fontId="14" fillId="0" borderId="0" xfId="1" applyNumberFormat="1" applyFont="1" applyFill="1" applyAlignment="1" applyProtection="1">
      <protection hidden="1"/>
    </xf>
    <xf numFmtId="0" fontId="5" fillId="0" borderId="0" xfId="1" applyFill="1"/>
    <xf numFmtId="0" fontId="17" fillId="0" borderId="0" xfId="1" applyFont="1" applyFill="1"/>
    <xf numFmtId="0" fontId="1" fillId="0" borderId="0" xfId="1" applyFont="1" applyFill="1"/>
    <xf numFmtId="0" fontId="11" fillId="0" borderId="0" xfId="1" applyFont="1" applyFill="1"/>
    <xf numFmtId="0" fontId="5" fillId="0" borderId="0" xfId="1" applyFont="1" applyFill="1"/>
    <xf numFmtId="0" fontId="1" fillId="8" borderId="0" xfId="1" applyFont="1" applyFill="1"/>
    <xf numFmtId="0" fontId="11" fillId="8" borderId="0" xfId="1" applyFont="1" applyFill="1"/>
    <xf numFmtId="0" fontId="5" fillId="8" borderId="0" xfId="1" applyFont="1" applyFill="1"/>
    <xf numFmtId="169" fontId="5" fillId="0" borderId="0" xfId="1" applyNumberFormat="1" applyFill="1" applyAlignment="1">
      <alignment horizontal="right"/>
    </xf>
    <xf numFmtId="0" fontId="5" fillId="0" borderId="0" xfId="1" applyFill="1" applyAlignment="1">
      <alignment horizontal="right"/>
    </xf>
    <xf numFmtId="0" fontId="5" fillId="0" borderId="0" xfId="1" applyFill="1" applyProtection="1">
      <protection hidden="1"/>
    </xf>
    <xf numFmtId="0" fontId="14" fillId="0" borderId="9" xfId="1" applyNumberFormat="1" applyFont="1" applyFill="1" applyBorder="1" applyAlignment="1" applyProtection="1">
      <alignment horizontal="centerContinuous"/>
      <protection hidden="1"/>
    </xf>
    <xf numFmtId="169" fontId="12" fillId="0" borderId="0" xfId="1" applyNumberFormat="1" applyFont="1" applyFill="1" applyAlignment="1" applyProtection="1">
      <alignment horizontal="right" vertical="top"/>
      <protection hidden="1"/>
    </xf>
    <xf numFmtId="0" fontId="13" fillId="0" borderId="10" xfId="1" applyNumberFormat="1" applyFont="1" applyFill="1" applyBorder="1" applyAlignment="1" applyProtection="1">
      <alignment horizontal="center" vertical="center"/>
      <protection hidden="1"/>
    </xf>
    <xf numFmtId="0" fontId="13" fillId="0" borderId="10" xfId="1" applyFont="1" applyFill="1" applyBorder="1" applyAlignment="1">
      <alignment horizontal="center" vertical="center"/>
    </xf>
    <xf numFmtId="169" fontId="5" fillId="0" borderId="0" xfId="1" applyNumberFormat="1" applyAlignment="1">
      <alignment horizontal="right"/>
    </xf>
    <xf numFmtId="4" fontId="5" fillId="0" borderId="0" xfId="1" applyNumberFormat="1"/>
    <xf numFmtId="0" fontId="13" fillId="0" borderId="11" xfId="0" applyFont="1" applyBorder="1" applyAlignment="1">
      <alignment horizontal="justify"/>
    </xf>
    <xf numFmtId="167" fontId="11" fillId="0" borderId="11" xfId="1" applyNumberFormat="1" applyFont="1" applyFill="1" applyBorder="1" applyAlignment="1" applyProtection="1">
      <alignment vertical="distributed" wrapText="1"/>
      <protection hidden="1"/>
    </xf>
    <xf numFmtId="2" fontId="13" fillId="0" borderId="11" xfId="0" applyNumberFormat="1" applyFont="1" applyBorder="1" applyAlignment="1">
      <alignment horizontal="center"/>
    </xf>
    <xf numFmtId="2" fontId="13" fillId="0" borderId="12" xfId="0" applyNumberFormat="1" applyFont="1" applyBorder="1" applyAlignment="1">
      <alignment horizontal="center"/>
    </xf>
    <xf numFmtId="0" fontId="18" fillId="0" borderId="1" xfId="0" applyFont="1" applyBorder="1" applyAlignment="1">
      <alignment horizontal="justify" wrapText="1"/>
    </xf>
    <xf numFmtId="167" fontId="11" fillId="0" borderId="1" xfId="1" applyNumberFormat="1" applyFont="1" applyFill="1" applyBorder="1" applyAlignment="1" applyProtection="1">
      <alignment vertical="distributed" wrapText="1"/>
      <protection hidden="1"/>
    </xf>
    <xf numFmtId="168" fontId="11" fillId="0" borderId="1" xfId="1" applyNumberFormat="1" applyFont="1" applyFill="1" applyBorder="1" applyAlignment="1" applyProtection="1">
      <alignment horizontal="center"/>
      <protection hidden="1"/>
    </xf>
    <xf numFmtId="2" fontId="11" fillId="0" borderId="1" xfId="0" applyNumberFormat="1" applyFont="1" applyBorder="1" applyAlignment="1">
      <alignment horizontal="center"/>
    </xf>
    <xf numFmtId="2" fontId="11" fillId="0" borderId="13" xfId="0" applyNumberFormat="1" applyFont="1" applyBorder="1" applyAlignment="1">
      <alignment horizontal="center"/>
    </xf>
    <xf numFmtId="0" fontId="13" fillId="0" borderId="1" xfId="0" applyFont="1" applyBorder="1" applyAlignment="1">
      <alignment horizontal="justify"/>
    </xf>
    <xf numFmtId="2" fontId="13" fillId="0" borderId="1" xfId="0" applyNumberFormat="1" applyFont="1" applyBorder="1" applyAlignment="1">
      <alignment horizontal="center"/>
    </xf>
    <xf numFmtId="2" fontId="13" fillId="0" borderId="13" xfId="0" applyNumberFormat="1" applyFont="1" applyBorder="1" applyAlignment="1">
      <alignment horizontal="center"/>
    </xf>
    <xf numFmtId="0" fontId="11" fillId="0" borderId="1" xfId="0" applyFont="1" applyBorder="1" applyAlignment="1">
      <alignment horizontal="justify" vertical="top" wrapText="1"/>
    </xf>
    <xf numFmtId="0" fontId="13" fillId="0" borderId="1" xfId="0" applyFont="1" applyBorder="1" applyAlignment="1">
      <alignment horizontal="justify" wrapText="1"/>
    </xf>
    <xf numFmtId="0" fontId="18" fillId="0" borderId="1" xfId="0" applyFont="1" applyBorder="1" applyAlignment="1">
      <alignment horizontal="justify"/>
    </xf>
    <xf numFmtId="0" fontId="11" fillId="0" borderId="1" xfId="0" applyFont="1" applyBorder="1" applyAlignment="1">
      <alignment horizontal="justify"/>
    </xf>
    <xf numFmtId="2" fontId="13" fillId="0" borderId="14" xfId="0" applyNumberFormat="1" applyFont="1" applyBorder="1" applyAlignment="1">
      <alignment horizontal="center"/>
    </xf>
    <xf numFmtId="2" fontId="13" fillId="0" borderId="15" xfId="0" applyNumberFormat="1" applyFont="1" applyBorder="1" applyAlignment="1">
      <alignment horizontal="center"/>
    </xf>
    <xf numFmtId="168" fontId="13" fillId="0" borderId="1" xfId="1" applyNumberFormat="1" applyFont="1" applyFill="1" applyBorder="1" applyAlignment="1" applyProtection="1">
      <alignment horizontal="center"/>
      <protection hidden="1"/>
    </xf>
    <xf numFmtId="168" fontId="13" fillId="0" borderId="11" xfId="1" applyNumberFormat="1" applyFont="1" applyFill="1" applyBorder="1" applyAlignment="1" applyProtection="1">
      <alignment horizontal="center"/>
      <protection hidden="1"/>
    </xf>
    <xf numFmtId="0" fontId="11" fillId="0" borderId="0" xfId="0" applyFont="1" applyFill="1" applyAlignment="1"/>
    <xf numFmtId="0" fontId="11" fillId="8" borderId="0" xfId="0" applyFont="1" applyFill="1" applyAlignment="1">
      <alignment horizontal="left"/>
    </xf>
    <xf numFmtId="0" fontId="13" fillId="0" borderId="4" xfId="5" applyNumberFormat="1" applyFont="1" applyFill="1" applyBorder="1" applyAlignment="1" applyProtection="1">
      <alignment horizontal="center" vertical="center" wrapText="1"/>
      <protection hidden="1"/>
    </xf>
    <xf numFmtId="0" fontId="13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17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14" xfId="0" applyFont="1" applyBorder="1" applyAlignment="1">
      <alignment horizontal="right"/>
    </xf>
    <xf numFmtId="168" fontId="11" fillId="0" borderId="14" xfId="1" applyNumberFormat="1" applyFont="1" applyFill="1" applyBorder="1" applyAlignment="1" applyProtection="1">
      <alignment horizontal="center"/>
      <protection hidden="1"/>
    </xf>
    <xf numFmtId="0" fontId="11" fillId="0" borderId="0" xfId="1" applyFont="1" applyFill="1" applyProtection="1">
      <protection hidden="1"/>
    </xf>
    <xf numFmtId="0" fontId="13" fillId="0" borderId="18" xfId="1" applyFont="1" applyFill="1" applyBorder="1" applyAlignment="1">
      <alignment horizontal="center"/>
    </xf>
    <xf numFmtId="0" fontId="11" fillId="0" borderId="19" xfId="1" applyFont="1" applyFill="1" applyBorder="1" applyProtection="1">
      <protection hidden="1"/>
    </xf>
    <xf numFmtId="0" fontId="13" fillId="0" borderId="19" xfId="1" applyFont="1" applyFill="1" applyBorder="1" applyProtection="1">
      <protection hidden="1"/>
    </xf>
    <xf numFmtId="0" fontId="13" fillId="0" borderId="0" xfId="1" applyFont="1"/>
    <xf numFmtId="0" fontId="11" fillId="8" borderId="19" xfId="1" applyFont="1" applyFill="1" applyBorder="1" applyProtection="1">
      <protection hidden="1"/>
    </xf>
    <xf numFmtId="0" fontId="13" fillId="0" borderId="20" xfId="1" applyNumberFormat="1" applyFont="1" applyFill="1" applyBorder="1" applyAlignment="1" applyProtection="1">
      <alignment horizontal="centerContinuous"/>
      <protection hidden="1"/>
    </xf>
    <xf numFmtId="0" fontId="13" fillId="0" borderId="21" xfId="1" applyNumberFormat="1" applyFont="1" applyFill="1" applyBorder="1" applyAlignment="1" applyProtection="1">
      <alignment horizontal="centerContinuous"/>
      <protection hidden="1"/>
    </xf>
    <xf numFmtId="0" fontId="13" fillId="0" borderId="22" xfId="1" applyNumberFormat="1" applyFont="1" applyFill="1" applyBorder="1" applyAlignment="1" applyProtection="1">
      <alignment horizontal="center"/>
      <protection hidden="1"/>
    </xf>
    <xf numFmtId="0" fontId="13" fillId="0" borderId="18" xfId="1" applyNumberFormat="1" applyFont="1" applyFill="1" applyBorder="1" applyAlignment="1" applyProtection="1">
      <alignment horizontal="center"/>
      <protection hidden="1"/>
    </xf>
    <xf numFmtId="1" fontId="13" fillId="0" borderId="23" xfId="1" applyNumberFormat="1" applyFont="1" applyFill="1" applyBorder="1" applyAlignment="1" applyProtection="1">
      <alignment horizontal="center"/>
      <protection hidden="1"/>
    </xf>
    <xf numFmtId="0" fontId="13" fillId="0" borderId="24" xfId="1" applyNumberFormat="1" applyFont="1" applyFill="1" applyBorder="1" applyAlignment="1" applyProtection="1">
      <alignment horizontal="center"/>
      <protection hidden="1"/>
    </xf>
    <xf numFmtId="3" fontId="13" fillId="0" borderId="25" xfId="1" applyNumberFormat="1" applyFont="1" applyFill="1" applyBorder="1" applyAlignment="1" applyProtection="1">
      <alignment horizontal="center"/>
      <protection hidden="1"/>
    </xf>
    <xf numFmtId="168" fontId="13" fillId="0" borderId="26" xfId="1" applyNumberFormat="1" applyFont="1" applyFill="1" applyBorder="1" applyAlignment="1" applyProtection="1">
      <protection hidden="1"/>
    </xf>
    <xf numFmtId="169" fontId="13" fillId="0" borderId="26" xfId="1" applyNumberFormat="1" applyFont="1" applyFill="1" applyBorder="1" applyAlignment="1" applyProtection="1">
      <alignment horizontal="right"/>
      <protection hidden="1"/>
    </xf>
    <xf numFmtId="167" fontId="13" fillId="0" borderId="27" xfId="1" applyNumberFormat="1" applyFont="1" applyFill="1" applyBorder="1" applyAlignment="1" applyProtection="1">
      <alignment horizontal="right"/>
      <protection hidden="1"/>
    </xf>
    <xf numFmtId="164" fontId="11" fillId="0" borderId="28" xfId="1" applyNumberFormat="1" applyFont="1" applyFill="1" applyBorder="1" applyAlignment="1" applyProtection="1">
      <protection hidden="1"/>
    </xf>
    <xf numFmtId="164" fontId="11" fillId="0" borderId="27" xfId="1" applyNumberFormat="1" applyFont="1" applyFill="1" applyBorder="1" applyAlignment="1" applyProtection="1">
      <protection hidden="1"/>
    </xf>
    <xf numFmtId="164" fontId="11" fillId="0" borderId="26" xfId="1" applyNumberFormat="1" applyFont="1" applyFill="1" applyBorder="1" applyAlignment="1" applyProtection="1">
      <protection hidden="1"/>
    </xf>
    <xf numFmtId="4" fontId="13" fillId="0" borderId="27" xfId="1" applyNumberFormat="1" applyFont="1" applyFill="1" applyBorder="1" applyAlignment="1" applyProtection="1">
      <alignment horizontal="center"/>
      <protection hidden="1"/>
    </xf>
    <xf numFmtId="166" fontId="13" fillId="0" borderId="29" xfId="1" applyNumberFormat="1" applyFont="1" applyFill="1" applyBorder="1" applyAlignment="1" applyProtection="1">
      <alignment wrapText="1"/>
      <protection hidden="1"/>
    </xf>
    <xf numFmtId="168" fontId="13" fillId="0" borderId="7" xfId="1" applyNumberFormat="1" applyFont="1" applyFill="1" applyBorder="1" applyAlignment="1" applyProtection="1">
      <protection hidden="1"/>
    </xf>
    <xf numFmtId="169" fontId="13" fillId="0" borderId="7" xfId="1" applyNumberFormat="1" applyFont="1" applyFill="1" applyBorder="1" applyAlignment="1" applyProtection="1">
      <alignment horizontal="right"/>
      <protection hidden="1"/>
    </xf>
    <xf numFmtId="167" fontId="13" fillId="0" borderId="1" xfId="1" applyNumberFormat="1" applyFont="1" applyFill="1" applyBorder="1" applyAlignment="1" applyProtection="1">
      <alignment horizontal="right"/>
      <protection hidden="1"/>
    </xf>
    <xf numFmtId="164" fontId="11" fillId="0" borderId="30" xfId="1" applyNumberFormat="1" applyFont="1" applyFill="1" applyBorder="1" applyAlignment="1" applyProtection="1">
      <protection hidden="1"/>
    </xf>
    <xf numFmtId="164" fontId="11" fillId="0" borderId="1" xfId="1" applyNumberFormat="1" applyFont="1" applyFill="1" applyBorder="1" applyAlignment="1" applyProtection="1">
      <protection hidden="1"/>
    </xf>
    <xf numFmtId="4" fontId="13" fillId="0" borderId="1" xfId="1" applyNumberFormat="1" applyFont="1" applyFill="1" applyBorder="1" applyAlignment="1" applyProtection="1">
      <alignment horizontal="center"/>
      <protection hidden="1"/>
    </xf>
    <xf numFmtId="166" fontId="13" fillId="0" borderId="2" xfId="1" applyNumberFormat="1" applyFont="1" applyFill="1" applyBorder="1" applyAlignment="1" applyProtection="1">
      <alignment wrapText="1"/>
      <protection hidden="1"/>
    </xf>
    <xf numFmtId="164" fontId="13" fillId="0" borderId="28" xfId="1" applyNumberFormat="1" applyFont="1" applyFill="1" applyBorder="1" applyAlignment="1" applyProtection="1">
      <protection hidden="1"/>
    </xf>
    <xf numFmtId="164" fontId="13" fillId="0" borderId="27" xfId="1" applyNumberFormat="1" applyFont="1" applyFill="1" applyBorder="1" applyAlignment="1" applyProtection="1">
      <protection hidden="1"/>
    </xf>
    <xf numFmtId="164" fontId="13" fillId="0" borderId="26" xfId="1" applyNumberFormat="1" applyFont="1" applyFill="1" applyBorder="1" applyAlignment="1" applyProtection="1">
      <protection hidden="1"/>
    </xf>
    <xf numFmtId="166" fontId="11" fillId="0" borderId="2" xfId="1" applyNumberFormat="1" applyFont="1" applyFill="1" applyBorder="1" applyAlignment="1" applyProtection="1">
      <alignment wrapText="1"/>
      <protection hidden="1"/>
    </xf>
    <xf numFmtId="166" fontId="11" fillId="0" borderId="7" xfId="1" applyNumberFormat="1" applyFont="1" applyFill="1" applyBorder="1" applyAlignment="1" applyProtection="1">
      <alignment wrapText="1"/>
      <protection hidden="1"/>
    </xf>
    <xf numFmtId="172" fontId="11" fillId="0" borderId="7" xfId="1" applyNumberFormat="1" applyFont="1" applyFill="1" applyBorder="1" applyAlignment="1" applyProtection="1">
      <alignment wrapText="1"/>
      <protection hidden="1"/>
    </xf>
    <xf numFmtId="168" fontId="11" fillId="0" borderId="7" xfId="1" applyNumberFormat="1" applyFont="1" applyFill="1" applyBorder="1" applyAlignment="1" applyProtection="1">
      <protection hidden="1"/>
    </xf>
    <xf numFmtId="169" fontId="11" fillId="0" borderId="7" xfId="1" applyNumberFormat="1" applyFont="1" applyFill="1" applyBorder="1" applyAlignment="1" applyProtection="1">
      <alignment horizontal="right"/>
      <protection hidden="1"/>
    </xf>
    <xf numFmtId="167" fontId="11" fillId="0" borderId="1" xfId="1" applyNumberFormat="1" applyFont="1" applyFill="1" applyBorder="1" applyAlignment="1" applyProtection="1">
      <alignment horizontal="right"/>
      <protection hidden="1"/>
    </xf>
    <xf numFmtId="4" fontId="11" fillId="0" borderId="1" xfId="1" applyNumberFormat="1" applyFont="1" applyFill="1" applyBorder="1" applyAlignment="1" applyProtection="1">
      <alignment horizontal="center"/>
      <protection hidden="1"/>
    </xf>
    <xf numFmtId="172" fontId="11" fillId="0" borderId="1" xfId="1" applyNumberFormat="1" applyFont="1" applyFill="1" applyBorder="1" applyAlignment="1" applyProtection="1">
      <alignment wrapText="1"/>
      <protection hidden="1"/>
    </xf>
    <xf numFmtId="4" fontId="22" fillId="0" borderId="1" xfId="1" applyNumberFormat="1" applyFont="1" applyFill="1" applyBorder="1" applyAlignment="1" applyProtection="1">
      <alignment horizontal="center"/>
      <protection hidden="1"/>
    </xf>
    <xf numFmtId="4" fontId="13" fillId="8" borderId="1" xfId="1" applyNumberFormat="1" applyFont="1" applyFill="1" applyBorder="1" applyAlignment="1" applyProtection="1">
      <alignment horizontal="center"/>
      <protection hidden="1"/>
    </xf>
    <xf numFmtId="168" fontId="11" fillId="0" borderId="26" xfId="1" applyNumberFormat="1" applyFont="1" applyFill="1" applyBorder="1" applyAlignment="1" applyProtection="1">
      <protection hidden="1"/>
    </xf>
    <xf numFmtId="169" fontId="11" fillId="0" borderId="26" xfId="1" applyNumberFormat="1" applyFont="1" applyFill="1" applyBorder="1" applyAlignment="1" applyProtection="1">
      <alignment horizontal="right"/>
      <protection hidden="1"/>
    </xf>
    <xf numFmtId="167" fontId="11" fillId="0" borderId="27" xfId="1" applyNumberFormat="1" applyFont="1" applyFill="1" applyBorder="1" applyAlignment="1" applyProtection="1">
      <alignment horizontal="right"/>
      <protection hidden="1"/>
    </xf>
    <xf numFmtId="4" fontId="11" fillId="8" borderId="27" xfId="1" applyNumberFormat="1" applyFont="1" applyFill="1" applyBorder="1" applyAlignment="1" applyProtection="1">
      <alignment horizontal="center"/>
      <protection hidden="1"/>
    </xf>
    <xf numFmtId="4" fontId="11" fillId="0" borderId="27" xfId="1" applyNumberFormat="1" applyFont="1" applyFill="1" applyBorder="1" applyAlignment="1" applyProtection="1">
      <alignment horizontal="center"/>
      <protection hidden="1"/>
    </xf>
    <xf numFmtId="4" fontId="11" fillId="8" borderId="1" xfId="1" applyNumberFormat="1" applyFont="1" applyFill="1" applyBorder="1" applyAlignment="1" applyProtection="1">
      <alignment horizontal="center"/>
      <protection hidden="1"/>
    </xf>
    <xf numFmtId="166" fontId="13" fillId="8" borderId="2" xfId="1" applyNumberFormat="1" applyFont="1" applyFill="1" applyBorder="1" applyAlignment="1" applyProtection="1">
      <alignment wrapText="1"/>
      <protection hidden="1"/>
    </xf>
    <xf numFmtId="166" fontId="13" fillId="8" borderId="1" xfId="1" applyNumberFormat="1" applyFont="1" applyFill="1" applyBorder="1" applyAlignment="1" applyProtection="1">
      <alignment wrapText="1"/>
      <protection hidden="1"/>
    </xf>
    <xf numFmtId="168" fontId="13" fillId="8" borderId="7" xfId="1" applyNumberFormat="1" applyFont="1" applyFill="1" applyBorder="1" applyAlignment="1" applyProtection="1">
      <protection hidden="1"/>
    </xf>
    <xf numFmtId="169" fontId="13" fillId="8" borderId="7" xfId="1" applyNumberFormat="1" applyFont="1" applyFill="1" applyBorder="1" applyAlignment="1" applyProtection="1">
      <alignment horizontal="right"/>
      <protection hidden="1"/>
    </xf>
    <xf numFmtId="167" fontId="13" fillId="8" borderId="1" xfId="1" applyNumberFormat="1" applyFont="1" applyFill="1" applyBorder="1" applyAlignment="1" applyProtection="1">
      <alignment horizontal="right"/>
      <protection hidden="1"/>
    </xf>
    <xf numFmtId="164" fontId="11" fillId="8" borderId="30" xfId="1" applyNumberFormat="1" applyFont="1" applyFill="1" applyBorder="1" applyAlignment="1" applyProtection="1">
      <protection hidden="1"/>
    </xf>
    <xf numFmtId="164" fontId="11" fillId="8" borderId="1" xfId="1" applyNumberFormat="1" applyFont="1" applyFill="1" applyBorder="1" applyAlignment="1" applyProtection="1">
      <protection hidden="1"/>
    </xf>
    <xf numFmtId="164" fontId="11" fillId="8" borderId="7" xfId="1" applyNumberFormat="1" applyFont="1" applyFill="1" applyBorder="1" applyAlignment="1" applyProtection="1">
      <protection hidden="1"/>
    </xf>
    <xf numFmtId="172" fontId="11" fillId="8" borderId="1" xfId="1" applyNumberFormat="1" applyFont="1" applyFill="1" applyBorder="1" applyAlignment="1" applyProtection="1">
      <alignment wrapText="1"/>
      <protection hidden="1"/>
    </xf>
    <xf numFmtId="168" fontId="11" fillId="8" borderId="26" xfId="1" applyNumberFormat="1" applyFont="1" applyFill="1" applyBorder="1" applyAlignment="1" applyProtection="1">
      <protection hidden="1"/>
    </xf>
    <xf numFmtId="169" fontId="11" fillId="8" borderId="26" xfId="1" applyNumberFormat="1" applyFont="1" applyFill="1" applyBorder="1" applyAlignment="1" applyProtection="1">
      <alignment horizontal="right"/>
      <protection hidden="1"/>
    </xf>
    <xf numFmtId="167" fontId="11" fillId="8" borderId="27" xfId="1" applyNumberFormat="1" applyFont="1" applyFill="1" applyBorder="1" applyAlignment="1" applyProtection="1">
      <alignment horizontal="right"/>
      <protection hidden="1"/>
    </xf>
    <xf numFmtId="168" fontId="11" fillId="8" borderId="7" xfId="1" applyNumberFormat="1" applyFont="1" applyFill="1" applyBorder="1" applyAlignment="1" applyProtection="1">
      <protection hidden="1"/>
    </xf>
    <xf numFmtId="169" fontId="11" fillId="8" borderId="7" xfId="1" applyNumberFormat="1" applyFont="1" applyFill="1" applyBorder="1" applyAlignment="1" applyProtection="1">
      <alignment horizontal="right"/>
      <protection hidden="1"/>
    </xf>
    <xf numFmtId="167" fontId="11" fillId="8" borderId="1" xfId="1" applyNumberFormat="1" applyFont="1" applyFill="1" applyBorder="1" applyAlignment="1" applyProtection="1">
      <alignment horizontal="right"/>
      <protection hidden="1"/>
    </xf>
    <xf numFmtId="172" fontId="11" fillId="8" borderId="7" xfId="1" applyNumberFormat="1" applyFont="1" applyFill="1" applyBorder="1" applyAlignment="1" applyProtection="1">
      <alignment wrapText="1"/>
      <protection hidden="1"/>
    </xf>
    <xf numFmtId="167" fontId="11" fillId="8" borderId="1" xfId="1" applyNumberFormat="1" applyFont="1" applyFill="1" applyBorder="1" applyAlignment="1" applyProtection="1">
      <alignment wrapText="1"/>
      <protection hidden="1"/>
    </xf>
    <xf numFmtId="166" fontId="13" fillId="8" borderId="30" xfId="1" applyNumberFormat="1" applyFont="1" applyFill="1" applyBorder="1" applyAlignment="1" applyProtection="1">
      <alignment wrapText="1"/>
      <protection hidden="1"/>
    </xf>
    <xf numFmtId="172" fontId="11" fillId="8" borderId="30" xfId="1" applyNumberFormat="1" applyFont="1" applyFill="1" applyBorder="1" applyAlignment="1" applyProtection="1">
      <alignment wrapText="1"/>
      <protection hidden="1"/>
    </xf>
    <xf numFmtId="172" fontId="11" fillId="8" borderId="31" xfId="1" applyNumberFormat="1" applyFont="1" applyFill="1" applyBorder="1" applyAlignment="1" applyProtection="1">
      <alignment wrapText="1"/>
      <protection hidden="1"/>
    </xf>
    <xf numFmtId="167" fontId="11" fillId="8" borderId="30" xfId="1" applyNumberFormat="1" applyFont="1" applyFill="1" applyBorder="1" applyAlignment="1" applyProtection="1">
      <alignment wrapText="1"/>
      <protection hidden="1"/>
    </xf>
    <xf numFmtId="4" fontId="22" fillId="8" borderId="1" xfId="1" applyNumberFormat="1" applyFont="1" applyFill="1" applyBorder="1" applyAlignment="1" applyProtection="1">
      <alignment horizontal="center"/>
      <protection hidden="1"/>
    </xf>
    <xf numFmtId="164" fontId="13" fillId="0" borderId="30" xfId="1" applyNumberFormat="1" applyFont="1" applyFill="1" applyBorder="1" applyAlignment="1" applyProtection="1">
      <protection hidden="1"/>
    </xf>
    <xf numFmtId="164" fontId="13" fillId="0" borderId="1" xfId="1" applyNumberFormat="1" applyFont="1" applyFill="1" applyBorder="1" applyAlignment="1" applyProtection="1">
      <protection hidden="1"/>
    </xf>
    <xf numFmtId="0" fontId="13" fillId="0" borderId="1" xfId="1" applyNumberFormat="1" applyFont="1" applyFill="1" applyBorder="1" applyAlignment="1" applyProtection="1">
      <protection hidden="1"/>
    </xf>
    <xf numFmtId="0" fontId="13" fillId="0" borderId="7" xfId="1" applyNumberFormat="1" applyFont="1" applyFill="1" applyBorder="1" applyAlignment="1" applyProtection="1">
      <protection hidden="1"/>
    </xf>
    <xf numFmtId="169" fontId="13" fillId="0" borderId="1" xfId="1" applyNumberFormat="1" applyFont="1" applyFill="1" applyBorder="1" applyAlignment="1" applyProtection="1">
      <alignment horizontal="right"/>
      <protection hidden="1"/>
    </xf>
    <xf numFmtId="0" fontId="13" fillId="0" borderId="1" xfId="1" applyNumberFormat="1" applyFont="1" applyFill="1" applyBorder="1" applyAlignment="1" applyProtection="1">
      <alignment horizontal="right"/>
      <protection hidden="1"/>
    </xf>
    <xf numFmtId="164" fontId="16" fillId="8" borderId="1" xfId="1" applyNumberFormat="1" applyFont="1" applyFill="1" applyBorder="1" applyAlignment="1" applyProtection="1">
      <protection hidden="1"/>
    </xf>
    <xf numFmtId="164" fontId="16" fillId="9" borderId="1" xfId="1" applyNumberFormat="1" applyFont="1" applyFill="1" applyBorder="1" applyAlignment="1" applyProtection="1">
      <protection hidden="1"/>
    </xf>
    <xf numFmtId="167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171" fontId="15" fillId="0" borderId="1" xfId="1" applyNumberFormat="1" applyFont="1" applyFill="1" applyBorder="1" applyAlignment="1" applyProtection="1">
      <alignment wrapText="1"/>
      <protection hidden="1"/>
    </xf>
    <xf numFmtId="170" fontId="15" fillId="0" borderId="1" xfId="1" applyNumberFormat="1" applyFont="1" applyFill="1" applyBorder="1" applyAlignment="1" applyProtection="1">
      <alignment wrapText="1"/>
      <protection hidden="1"/>
    </xf>
    <xf numFmtId="172" fontId="19" fillId="0" borderId="1" xfId="1" applyNumberFormat="1" applyFont="1" applyFill="1" applyBorder="1" applyAlignment="1" applyProtection="1">
      <alignment horizontal="right" wrapText="1"/>
      <protection hidden="1"/>
    </xf>
    <xf numFmtId="171" fontId="19" fillId="0" borderId="1" xfId="1" applyNumberFormat="1" applyFont="1" applyFill="1" applyBorder="1" applyAlignment="1" applyProtection="1">
      <alignment wrapText="1"/>
      <protection hidden="1"/>
    </xf>
    <xf numFmtId="168" fontId="19" fillId="0" borderId="1" xfId="1" applyNumberFormat="1" applyFont="1" applyFill="1" applyBorder="1" applyAlignment="1" applyProtection="1">
      <alignment wrapText="1"/>
      <protection hidden="1"/>
    </xf>
    <xf numFmtId="167" fontId="19" fillId="0" borderId="1" xfId="1" applyNumberFormat="1" applyFont="1" applyFill="1" applyBorder="1" applyAlignment="1" applyProtection="1">
      <alignment horizontal="right" wrapText="1"/>
      <protection hidden="1"/>
    </xf>
    <xf numFmtId="167" fontId="19" fillId="0" borderId="1" xfId="1" applyNumberFormat="1" applyFont="1" applyFill="1" applyBorder="1" applyAlignment="1" applyProtection="1">
      <alignment wrapText="1"/>
      <protection hidden="1"/>
    </xf>
    <xf numFmtId="170" fontId="19" fillId="0" borderId="1" xfId="1" applyNumberFormat="1" applyFont="1" applyFill="1" applyBorder="1" applyAlignment="1" applyProtection="1">
      <alignment wrapText="1"/>
      <protection hidden="1"/>
    </xf>
    <xf numFmtId="3" fontId="19" fillId="0" borderId="1" xfId="1" applyNumberFormat="1" applyFont="1" applyFill="1" applyBorder="1" applyAlignment="1" applyProtection="1">
      <protection hidden="1"/>
    </xf>
    <xf numFmtId="164" fontId="19" fillId="0" borderId="1" xfId="1" applyNumberFormat="1" applyFont="1" applyFill="1" applyBorder="1" applyAlignment="1" applyProtection="1">
      <protection hidden="1"/>
    </xf>
    <xf numFmtId="0" fontId="19" fillId="0" borderId="1" xfId="1" applyNumberFormat="1" applyFont="1" applyFill="1" applyBorder="1" applyAlignment="1" applyProtection="1">
      <alignment vertical="center" wrapText="1"/>
      <protection hidden="1"/>
    </xf>
    <xf numFmtId="49" fontId="20" fillId="0" borderId="1" xfId="1" applyNumberFormat="1" applyFont="1" applyFill="1" applyBorder="1" applyAlignment="1" applyProtection="1">
      <alignment horizontal="right" wrapText="1"/>
      <protection hidden="1"/>
    </xf>
    <xf numFmtId="171" fontId="20" fillId="0" borderId="1" xfId="1" applyNumberFormat="1" applyFont="1" applyFill="1" applyBorder="1" applyAlignment="1" applyProtection="1">
      <alignment wrapText="1"/>
      <protection hidden="1"/>
    </xf>
    <xf numFmtId="168" fontId="20" fillId="0" borderId="1" xfId="1" applyNumberFormat="1" applyFont="1" applyFill="1" applyBorder="1" applyAlignment="1" applyProtection="1">
      <alignment wrapText="1"/>
      <protection hidden="1"/>
    </xf>
    <xf numFmtId="167" fontId="20" fillId="0" borderId="1" xfId="1" applyNumberFormat="1" applyFont="1" applyFill="1" applyBorder="1" applyAlignment="1" applyProtection="1">
      <alignment horizontal="right" wrapText="1"/>
      <protection hidden="1"/>
    </xf>
    <xf numFmtId="167" fontId="20" fillId="0" borderId="1" xfId="1" applyNumberFormat="1" applyFont="1" applyFill="1" applyBorder="1" applyAlignment="1" applyProtection="1">
      <alignment wrapText="1"/>
      <protection hidden="1"/>
    </xf>
    <xf numFmtId="170" fontId="20" fillId="0" borderId="1" xfId="1" applyNumberFormat="1" applyFont="1" applyFill="1" applyBorder="1" applyAlignment="1" applyProtection="1">
      <alignment wrapText="1"/>
      <protection hidden="1"/>
    </xf>
    <xf numFmtId="3" fontId="20" fillId="0" borderId="1" xfId="1" applyNumberFormat="1" applyFont="1" applyFill="1" applyBorder="1" applyAlignment="1" applyProtection="1">
      <protection hidden="1"/>
    </xf>
    <xf numFmtId="164" fontId="20" fillId="0" borderId="1" xfId="1" applyNumberFormat="1" applyFont="1" applyFill="1" applyBorder="1" applyAlignment="1" applyProtection="1">
      <protection hidden="1"/>
    </xf>
    <xf numFmtId="167" fontId="20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20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0" fillId="0" borderId="1" xfId="1" applyNumberFormat="1" applyFont="1" applyFill="1" applyBorder="1" applyAlignment="1" applyProtection="1">
      <alignment vertical="center" wrapText="1"/>
      <protection hidden="1"/>
    </xf>
    <xf numFmtId="172" fontId="20" fillId="0" borderId="1" xfId="1" applyNumberFormat="1" applyFont="1" applyFill="1" applyBorder="1" applyAlignment="1" applyProtection="1">
      <alignment horizontal="right" wrapText="1"/>
      <protection hidden="1"/>
    </xf>
    <xf numFmtId="0" fontId="20" fillId="0" borderId="0" xfId="1" applyFont="1" applyBorder="1"/>
    <xf numFmtId="0" fontId="20" fillId="0" borderId="1" xfId="1" applyNumberFormat="1" applyFont="1" applyFill="1" applyBorder="1" applyAlignment="1" applyProtection="1">
      <alignment horizontal="justify" vertical="justify" wrapText="1"/>
      <protection hidden="1"/>
    </xf>
    <xf numFmtId="164" fontId="20" fillId="7" borderId="1" xfId="1" applyNumberFormat="1" applyFont="1" applyFill="1" applyBorder="1" applyAlignment="1" applyProtection="1">
      <protection hidden="1"/>
    </xf>
    <xf numFmtId="0" fontId="16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31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30" xfId="1" applyNumberFormat="1" applyFont="1" applyFill="1" applyBorder="1" applyAlignment="1" applyProtection="1">
      <alignment horizontal="justify" vertical="justify" wrapText="1"/>
      <protection hidden="1"/>
    </xf>
    <xf numFmtId="3" fontId="16" fillId="0" borderId="7" xfId="1" applyNumberFormat="1" applyFont="1" applyFill="1" applyBorder="1" applyAlignment="1" applyProtection="1">
      <protection hidden="1"/>
    </xf>
    <xf numFmtId="3" fontId="16" fillId="0" borderId="31" xfId="1" applyNumberFormat="1" applyFont="1" applyFill="1" applyBorder="1" applyAlignment="1" applyProtection="1">
      <protection hidden="1"/>
    </xf>
    <xf numFmtId="3" fontId="16" fillId="0" borderId="30" xfId="1" applyNumberFormat="1" applyFont="1" applyFill="1" applyBorder="1" applyAlignment="1" applyProtection="1">
      <protection hidden="1"/>
    </xf>
    <xf numFmtId="166" fontId="13" fillId="0" borderId="30" xfId="1" applyNumberFormat="1" applyFont="1" applyFill="1" applyBorder="1" applyAlignment="1" applyProtection="1">
      <alignment wrapText="1"/>
      <protection hidden="1"/>
    </xf>
    <xf numFmtId="172" fontId="11" fillId="0" borderId="31" xfId="1" applyNumberFormat="1" applyFont="1" applyFill="1" applyBorder="1" applyAlignment="1" applyProtection="1">
      <alignment wrapText="1"/>
      <protection hidden="1"/>
    </xf>
    <xf numFmtId="172" fontId="11" fillId="0" borderId="30" xfId="1" applyNumberFormat="1" applyFont="1" applyFill="1" applyBorder="1" applyAlignment="1" applyProtection="1">
      <alignment wrapText="1"/>
      <protection hidden="1"/>
    </xf>
    <xf numFmtId="0" fontId="8" fillId="8" borderId="2" xfId="0" applyFont="1" applyFill="1" applyBorder="1" applyAlignment="1">
      <alignment horizontal="left" vertical="top" wrapText="1"/>
    </xf>
    <xf numFmtId="165" fontId="8" fillId="8" borderId="1" xfId="0" applyNumberFormat="1" applyFont="1" applyFill="1" applyBorder="1" applyAlignment="1">
      <alignment horizontal="right" wrapText="1"/>
    </xf>
    <xf numFmtId="164" fontId="23" fillId="0" borderId="1" xfId="1" applyNumberFormat="1" applyFont="1" applyFill="1" applyBorder="1" applyAlignment="1" applyProtection="1">
      <protection hidden="1"/>
    </xf>
    <xf numFmtId="164" fontId="21" fillId="9" borderId="1" xfId="1" applyNumberFormat="1" applyFont="1" applyFill="1" applyBorder="1" applyAlignment="1" applyProtection="1">
      <protection hidden="1"/>
    </xf>
    <xf numFmtId="0" fontId="21" fillId="0" borderId="0" xfId="1" applyFont="1" applyBorder="1"/>
    <xf numFmtId="0" fontId="16" fillId="8" borderId="0" xfId="1" applyFont="1" applyFill="1" applyBorder="1"/>
    <xf numFmtId="0" fontId="16" fillId="8" borderId="0" xfId="1" applyFont="1" applyFill="1" applyBorder="1" applyProtection="1">
      <protection hidden="1"/>
    </xf>
    <xf numFmtId="0" fontId="15" fillId="8" borderId="1" xfId="1" applyNumberFormat="1" applyFont="1" applyFill="1" applyBorder="1" applyAlignment="1" applyProtection="1">
      <alignment horizontal="center" vertical="center" wrapText="1"/>
      <protection hidden="1"/>
    </xf>
    <xf numFmtId="164" fontId="15" fillId="9" borderId="1" xfId="1" applyNumberFormat="1" applyFont="1" applyFill="1" applyBorder="1" applyAlignment="1" applyProtection="1">
      <protection hidden="1"/>
    </xf>
    <xf numFmtId="164" fontId="15" fillId="8" borderId="1" xfId="1" applyNumberFormat="1" applyFont="1" applyFill="1" applyBorder="1" applyAlignment="1" applyProtection="1">
      <protection hidden="1"/>
    </xf>
    <xf numFmtId="164" fontId="20" fillId="8" borderId="1" xfId="1" applyNumberFormat="1" applyFont="1" applyFill="1" applyBorder="1" applyAlignment="1" applyProtection="1">
      <protection hidden="1"/>
    </xf>
    <xf numFmtId="164" fontId="19" fillId="8" borderId="1" xfId="1" applyNumberFormat="1" applyFont="1" applyFill="1" applyBorder="1" applyAlignment="1" applyProtection="1">
      <protection hidden="1"/>
    </xf>
    <xf numFmtId="164" fontId="21" fillId="8" borderId="1" xfId="1" applyNumberFormat="1" applyFont="1" applyFill="1" applyBorder="1" applyAlignment="1" applyProtection="1">
      <protection hidden="1"/>
    </xf>
    <xf numFmtId="164" fontId="20" fillId="9" borderId="1" xfId="1" applyNumberFormat="1" applyFont="1" applyFill="1" applyBorder="1" applyAlignment="1" applyProtection="1">
      <protection hidden="1"/>
    </xf>
    <xf numFmtId="4" fontId="15" fillId="9" borderId="1" xfId="1" applyNumberFormat="1" applyFont="1" applyFill="1" applyBorder="1" applyAlignment="1" applyProtection="1">
      <protection hidden="1"/>
    </xf>
    <xf numFmtId="167" fontId="11" fillId="0" borderId="30" xfId="1" applyNumberFormat="1" applyFont="1" applyFill="1" applyBorder="1" applyAlignment="1" applyProtection="1">
      <alignment wrapText="1"/>
      <protection hidden="1"/>
    </xf>
    <xf numFmtId="0" fontId="23" fillId="0" borderId="0" xfId="1" applyFont="1" applyBorder="1"/>
    <xf numFmtId="0" fontId="11" fillId="0" borderId="0" xfId="1" applyFont="1" applyFill="1" applyBorder="1" applyProtection="1">
      <protection hidden="1"/>
    </xf>
    <xf numFmtId="164" fontId="23" fillId="7" borderId="1" xfId="1" applyNumberFormat="1" applyFont="1" applyFill="1" applyBorder="1" applyAlignment="1" applyProtection="1">
      <protection hidden="1"/>
    </xf>
    <xf numFmtId="4" fontId="24" fillId="8" borderId="1" xfId="1" applyNumberFormat="1" applyFont="1" applyFill="1" applyBorder="1" applyAlignment="1" applyProtection="1">
      <alignment horizontal="center"/>
      <protection hidden="1"/>
    </xf>
    <xf numFmtId="4" fontId="24" fillId="0" borderId="1" xfId="1" applyNumberFormat="1" applyFont="1" applyFill="1" applyBorder="1" applyAlignment="1" applyProtection="1">
      <alignment horizontal="center"/>
      <protection hidden="1"/>
    </xf>
    <xf numFmtId="4" fontId="24" fillId="0" borderId="0" xfId="1" applyNumberFormat="1" applyFont="1" applyAlignment="1">
      <alignment horizontal="center"/>
    </xf>
    <xf numFmtId="172" fontId="11" fillId="0" borderId="1" xfId="1" applyNumberFormat="1" applyFont="1" applyFill="1" applyBorder="1" applyAlignment="1" applyProtection="1">
      <alignment horizontal="right" wrapText="1"/>
      <protection hidden="1"/>
    </xf>
    <xf numFmtId="0" fontId="1" fillId="0" borderId="0" xfId="0" applyFont="1" applyAlignment="1">
      <alignment horizontal="left" vertical="center" indent="15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/>
    </xf>
    <xf numFmtId="0" fontId="1" fillId="0" borderId="0" xfId="0" applyFont="1" applyAlignment="1">
      <alignment horizontal="left"/>
    </xf>
    <xf numFmtId="49" fontId="3" fillId="0" borderId="0" xfId="0" quotePrefix="1" applyNumberFormat="1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0" xfId="1" applyNumberFormat="1" applyFont="1" applyFill="1" applyAlignment="1" applyProtection="1">
      <alignment horizontal="center" vertical="distributed"/>
      <protection hidden="1"/>
    </xf>
    <xf numFmtId="167" fontId="11" fillId="0" borderId="11" xfId="1" applyNumberFormat="1" applyFont="1" applyFill="1" applyBorder="1" applyAlignment="1" applyProtection="1">
      <alignment horizontal="center"/>
      <protection hidden="1"/>
    </xf>
    <xf numFmtId="167" fontId="11" fillId="0" borderId="1" xfId="1" applyNumberFormat="1" applyFont="1" applyFill="1" applyBorder="1" applyAlignment="1" applyProtection="1">
      <alignment horizontal="center"/>
      <protection hidden="1"/>
    </xf>
    <xf numFmtId="0" fontId="10" fillId="0" borderId="0" xfId="0" applyFont="1" applyFill="1" applyAlignment="1">
      <alignment horizontal="center" wrapText="1"/>
    </xf>
    <xf numFmtId="0" fontId="0" fillId="0" borderId="0" xfId="0"/>
    <xf numFmtId="166" fontId="13" fillId="0" borderId="32" xfId="1" applyNumberFormat="1" applyFont="1" applyFill="1" applyBorder="1" applyAlignment="1" applyProtection="1">
      <alignment wrapText="1"/>
      <protection hidden="1"/>
    </xf>
    <xf numFmtId="166" fontId="13" fillId="0" borderId="33" xfId="1" applyNumberFormat="1" applyFont="1" applyFill="1" applyBorder="1" applyAlignment="1" applyProtection="1">
      <alignment wrapText="1"/>
      <protection hidden="1"/>
    </xf>
    <xf numFmtId="166" fontId="13" fillId="0" borderId="34" xfId="1" applyNumberFormat="1" applyFont="1" applyFill="1" applyBorder="1" applyAlignment="1" applyProtection="1">
      <alignment wrapText="1"/>
      <protection hidden="1"/>
    </xf>
    <xf numFmtId="166" fontId="13" fillId="0" borderId="28" xfId="1" applyNumberFormat="1" applyFont="1" applyFill="1" applyBorder="1" applyAlignment="1" applyProtection="1">
      <alignment wrapText="1"/>
      <protection hidden="1"/>
    </xf>
    <xf numFmtId="166" fontId="13" fillId="0" borderId="7" xfId="1" applyNumberFormat="1" applyFont="1" applyFill="1" applyBorder="1" applyAlignment="1" applyProtection="1">
      <alignment wrapText="1"/>
      <protection hidden="1"/>
    </xf>
    <xf numFmtId="166" fontId="13" fillId="0" borderId="31" xfId="1" applyNumberFormat="1" applyFont="1" applyFill="1" applyBorder="1" applyAlignment="1" applyProtection="1">
      <alignment wrapText="1"/>
      <protection hidden="1"/>
    </xf>
    <xf numFmtId="166" fontId="13" fillId="0" borderId="30" xfId="1" applyNumberFormat="1" applyFont="1" applyFill="1" applyBorder="1" applyAlignment="1" applyProtection="1">
      <alignment wrapText="1"/>
      <protection hidden="1"/>
    </xf>
    <xf numFmtId="172" fontId="13" fillId="0" borderId="7" xfId="1" applyNumberFormat="1" applyFont="1" applyFill="1" applyBorder="1" applyAlignment="1" applyProtection="1">
      <alignment wrapText="1"/>
      <protection hidden="1"/>
    </xf>
    <xf numFmtId="172" fontId="13" fillId="0" borderId="31" xfId="1" applyNumberFormat="1" applyFont="1" applyFill="1" applyBorder="1" applyAlignment="1" applyProtection="1">
      <alignment wrapText="1"/>
      <protection hidden="1"/>
    </xf>
    <xf numFmtId="172" fontId="13" fillId="0" borderId="28" xfId="1" applyNumberFormat="1" applyFont="1" applyFill="1" applyBorder="1" applyAlignment="1" applyProtection="1">
      <alignment wrapText="1"/>
      <protection hidden="1"/>
    </xf>
    <xf numFmtId="172" fontId="11" fillId="0" borderId="7" xfId="1" applyNumberFormat="1" applyFont="1" applyFill="1" applyBorder="1" applyAlignment="1" applyProtection="1">
      <alignment wrapText="1"/>
      <protection hidden="1"/>
    </xf>
    <xf numFmtId="172" fontId="11" fillId="0" borderId="31" xfId="1" applyNumberFormat="1" applyFont="1" applyFill="1" applyBorder="1" applyAlignment="1" applyProtection="1">
      <alignment wrapText="1"/>
      <protection hidden="1"/>
    </xf>
    <xf numFmtId="172" fontId="11" fillId="0" borderId="30" xfId="1" applyNumberFormat="1" applyFont="1" applyFill="1" applyBorder="1" applyAlignment="1" applyProtection="1">
      <alignment wrapText="1"/>
      <protection hidden="1"/>
    </xf>
    <xf numFmtId="172" fontId="11" fillId="0" borderId="28" xfId="1" applyNumberFormat="1" applyFont="1" applyFill="1" applyBorder="1" applyAlignment="1" applyProtection="1">
      <alignment wrapText="1"/>
      <protection hidden="1"/>
    </xf>
    <xf numFmtId="172" fontId="11" fillId="0" borderId="1" xfId="1" applyNumberFormat="1" applyFont="1" applyFill="1" applyBorder="1" applyAlignment="1" applyProtection="1">
      <alignment wrapText="1"/>
      <protection hidden="1"/>
    </xf>
    <xf numFmtId="172" fontId="13" fillId="8" borderId="7" xfId="1" applyNumberFormat="1" applyFont="1" applyFill="1" applyBorder="1" applyAlignment="1" applyProtection="1">
      <alignment horizontal="left" wrapText="1"/>
      <protection hidden="1"/>
    </xf>
    <xf numFmtId="172" fontId="13" fillId="8" borderId="31" xfId="1" applyNumberFormat="1" applyFont="1" applyFill="1" applyBorder="1" applyAlignment="1" applyProtection="1">
      <alignment horizontal="left" wrapText="1"/>
      <protection hidden="1"/>
    </xf>
    <xf numFmtId="172" fontId="13" fillId="8" borderId="30" xfId="1" applyNumberFormat="1" applyFont="1" applyFill="1" applyBorder="1" applyAlignment="1" applyProtection="1">
      <alignment horizontal="left" wrapText="1"/>
      <protection hidden="1"/>
    </xf>
    <xf numFmtId="172" fontId="11" fillId="8" borderId="7" xfId="1" applyNumberFormat="1" applyFont="1" applyFill="1" applyBorder="1" applyAlignment="1" applyProtection="1">
      <alignment horizontal="left" wrapText="1"/>
      <protection hidden="1"/>
    </xf>
    <xf numFmtId="172" fontId="11" fillId="8" borderId="30" xfId="1" applyNumberFormat="1" applyFont="1" applyFill="1" applyBorder="1" applyAlignment="1" applyProtection="1">
      <alignment horizontal="left" wrapText="1"/>
      <protection hidden="1"/>
    </xf>
    <xf numFmtId="166" fontId="13" fillId="0" borderId="2" xfId="1" applyNumberFormat="1" applyFont="1" applyFill="1" applyBorder="1" applyAlignment="1" applyProtection="1">
      <alignment wrapText="1"/>
      <protection hidden="1"/>
    </xf>
    <xf numFmtId="166" fontId="13" fillId="0" borderId="1" xfId="1" applyNumberFormat="1" applyFont="1" applyFill="1" applyBorder="1" applyAlignment="1" applyProtection="1">
      <alignment wrapText="1"/>
      <protection hidden="1"/>
    </xf>
    <xf numFmtId="166" fontId="13" fillId="0" borderId="29" xfId="1" applyNumberFormat="1" applyFont="1" applyFill="1" applyBorder="1" applyAlignment="1" applyProtection="1">
      <alignment horizontal="left" wrapText="1"/>
      <protection hidden="1"/>
    </xf>
    <xf numFmtId="166" fontId="13" fillId="0" borderId="31" xfId="1" applyNumberFormat="1" applyFont="1" applyFill="1" applyBorder="1" applyAlignment="1" applyProtection="1">
      <alignment horizontal="left" wrapText="1"/>
      <protection hidden="1"/>
    </xf>
    <xf numFmtId="166" fontId="13" fillId="0" borderId="30" xfId="1" applyNumberFormat="1" applyFont="1" applyFill="1" applyBorder="1" applyAlignment="1" applyProtection="1">
      <alignment horizontal="left" wrapText="1"/>
      <protection hidden="1"/>
    </xf>
    <xf numFmtId="3" fontId="16" fillId="0" borderId="1" xfId="1" applyNumberFormat="1" applyFont="1" applyFill="1" applyBorder="1" applyAlignment="1" applyProtection="1">
      <protection hidden="1"/>
    </xf>
    <xf numFmtId="0" fontId="16" fillId="0" borderId="7" xfId="1" applyNumberFormat="1" applyFont="1" applyFill="1" applyBorder="1" applyAlignment="1" applyProtection="1">
      <alignment vertical="center" wrapText="1"/>
      <protection hidden="1"/>
    </xf>
    <xf numFmtId="0" fontId="16" fillId="0" borderId="31" xfId="1" applyNumberFormat="1" applyFont="1" applyFill="1" applyBorder="1" applyAlignment="1" applyProtection="1">
      <alignment vertical="center" wrapText="1"/>
      <protection hidden="1"/>
    </xf>
    <xf numFmtId="0" fontId="16" fillId="0" borderId="30" xfId="1" applyNumberFormat="1" applyFont="1" applyFill="1" applyBorder="1" applyAlignment="1" applyProtection="1">
      <alignment vertical="center" wrapText="1"/>
      <protection hidden="1"/>
    </xf>
    <xf numFmtId="0" fontId="15" fillId="0" borderId="7" xfId="1" applyNumberFormat="1" applyFont="1" applyFill="1" applyBorder="1" applyAlignment="1" applyProtection="1">
      <alignment vertical="center" wrapText="1"/>
      <protection hidden="1"/>
    </xf>
    <xf numFmtId="0" fontId="15" fillId="0" borderId="31" xfId="1" applyNumberFormat="1" applyFont="1" applyFill="1" applyBorder="1" applyAlignment="1" applyProtection="1">
      <alignment vertical="center" wrapText="1"/>
      <protection hidden="1"/>
    </xf>
    <xf numFmtId="0" fontId="15" fillId="0" borderId="30" xfId="1" applyNumberFormat="1" applyFont="1" applyFill="1" applyBorder="1" applyAlignment="1" applyProtection="1">
      <alignment vertical="center" wrapText="1"/>
      <protection hidden="1"/>
    </xf>
    <xf numFmtId="167" fontId="16" fillId="0" borderId="1" xfId="1" applyNumberFormat="1" applyFont="1" applyFill="1" applyBorder="1" applyAlignment="1" applyProtection="1">
      <alignment vertical="center" wrapText="1"/>
      <protection hidden="1"/>
    </xf>
    <xf numFmtId="3" fontId="15" fillId="0" borderId="1" xfId="1" applyNumberFormat="1" applyFont="1" applyFill="1" applyBorder="1" applyAlignment="1" applyProtection="1">
      <protection hidden="1"/>
    </xf>
    <xf numFmtId="167" fontId="15" fillId="0" borderId="1" xfId="1" applyNumberFormat="1" applyFont="1" applyFill="1" applyBorder="1" applyAlignment="1" applyProtection="1">
      <alignment vertical="center" wrapText="1"/>
      <protection hidden="1"/>
    </xf>
    <xf numFmtId="0" fontId="16" fillId="0" borderId="1" xfId="1" applyNumberFormat="1" applyFont="1" applyFill="1" applyBorder="1" applyAlignment="1" applyProtection="1">
      <alignment vertical="center" wrapText="1"/>
      <protection hidden="1"/>
    </xf>
    <xf numFmtId="167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1" xfId="1" applyNumberFormat="1" applyFont="1" applyFill="1" applyBorder="1" applyAlignment="1" applyProtection="1">
      <alignment vertical="center" wrapText="1"/>
      <protection hidden="1"/>
    </xf>
    <xf numFmtId="0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31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30" xfId="1" applyNumberFormat="1" applyFont="1" applyFill="1" applyBorder="1" applyAlignment="1" applyProtection="1">
      <alignment horizontal="justify" vertical="justify" wrapText="1"/>
      <protection hidden="1"/>
    </xf>
    <xf numFmtId="3" fontId="16" fillId="0" borderId="7" xfId="1" applyNumberFormat="1" applyFont="1" applyFill="1" applyBorder="1" applyAlignment="1" applyProtection="1">
      <protection hidden="1"/>
    </xf>
    <xf numFmtId="3" fontId="16" fillId="0" borderId="31" xfId="1" applyNumberFormat="1" applyFont="1" applyFill="1" applyBorder="1" applyAlignment="1" applyProtection="1">
      <protection hidden="1"/>
    </xf>
    <xf numFmtId="3" fontId="16" fillId="0" borderId="30" xfId="1" applyNumberFormat="1" applyFont="1" applyFill="1" applyBorder="1" applyAlignment="1" applyProtection="1">
      <protection hidden="1"/>
    </xf>
    <xf numFmtId="0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0" xfId="1" applyNumberFormat="1" applyFont="1" applyFill="1" applyBorder="1" applyAlignment="1" applyProtection="1">
      <alignment horizontal="center"/>
      <protection hidden="1"/>
    </xf>
    <xf numFmtId="0" fontId="25" fillId="0" borderId="0" xfId="0" applyFont="1" applyBorder="1" applyAlignment="1"/>
    <xf numFmtId="0" fontId="15" fillId="0" borderId="1" xfId="1" applyNumberFormat="1" applyFont="1" applyFill="1" applyBorder="1" applyAlignment="1" applyProtection="1">
      <alignment horizontal="center" vertical="justify"/>
      <protection hidden="1"/>
    </xf>
    <xf numFmtId="0" fontId="16" fillId="0" borderId="1" xfId="1" applyNumberFormat="1" applyFont="1" applyFill="1" applyBorder="1" applyAlignment="1" applyProtection="1">
      <alignment horizontal="left" vertical="center" wrapText="1"/>
      <protection hidden="1"/>
    </xf>
    <xf numFmtId="0" fontId="25" fillId="0" borderId="1" xfId="0" applyFont="1" applyBorder="1" applyAlignment="1">
      <alignment vertical="center" wrapText="1"/>
    </xf>
    <xf numFmtId="0" fontId="15" fillId="0" borderId="0" xfId="1" applyNumberFormat="1" applyFont="1" applyFill="1" applyBorder="1" applyAlignment="1" applyProtection="1">
      <alignment horizontal="center" wrapText="1"/>
      <protection hidden="1"/>
    </xf>
    <xf numFmtId="0" fontId="25" fillId="0" borderId="0" xfId="0" applyFont="1" applyBorder="1" applyAlignment="1">
      <alignment wrapText="1"/>
    </xf>
    <xf numFmtId="167" fontId="16" fillId="0" borderId="7" xfId="1" applyNumberFormat="1" applyFont="1" applyFill="1" applyBorder="1" applyAlignment="1" applyProtection="1">
      <alignment vertical="center" wrapText="1"/>
      <protection hidden="1"/>
    </xf>
    <xf numFmtId="167" fontId="16" fillId="0" borderId="31" xfId="1" applyNumberFormat="1" applyFont="1" applyFill="1" applyBorder="1" applyAlignment="1" applyProtection="1">
      <alignment vertical="center" wrapText="1"/>
      <protection hidden="1"/>
    </xf>
    <xf numFmtId="167" fontId="16" fillId="0" borderId="30" xfId="1" applyNumberFormat="1" applyFont="1" applyFill="1" applyBorder="1" applyAlignment="1" applyProtection="1">
      <alignment vertical="center" wrapText="1"/>
      <protection hidden="1"/>
    </xf>
    <xf numFmtId="167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0" fillId="0" borderId="1" xfId="1" applyNumberFormat="1" applyFont="1" applyFill="1" applyBorder="1" applyAlignment="1" applyProtection="1">
      <alignment vertical="center" wrapText="1"/>
      <protection hidden="1"/>
    </xf>
    <xf numFmtId="3" fontId="20" fillId="0" borderId="1" xfId="1" applyNumberFormat="1" applyFont="1" applyFill="1" applyBorder="1" applyAlignment="1" applyProtection="1">
      <protection hidden="1"/>
    </xf>
    <xf numFmtId="0" fontId="20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0" fillId="0" borderId="1" xfId="1" applyNumberFormat="1" applyFont="1" applyFill="1" applyBorder="1" applyAlignment="1" applyProtection="1">
      <alignment horizontal="left" vertical="center" wrapText="1"/>
      <protection hidden="1"/>
    </xf>
    <xf numFmtId="167" fontId="13" fillId="0" borderId="1" xfId="1" applyNumberFormat="1" applyFont="1" applyFill="1" applyBorder="1" applyAlignment="1" applyProtection="1">
      <alignment vertical="center" wrapText="1"/>
      <protection hidden="1"/>
    </xf>
    <xf numFmtId="0" fontId="20" fillId="0" borderId="7" xfId="1" applyNumberFormat="1" applyFont="1" applyFill="1" applyBorder="1" applyAlignment="1" applyProtection="1">
      <alignment vertical="center" wrapText="1"/>
      <protection hidden="1"/>
    </xf>
    <xf numFmtId="0" fontId="20" fillId="0" borderId="31" xfId="1" applyNumberFormat="1" applyFont="1" applyFill="1" applyBorder="1" applyAlignment="1" applyProtection="1">
      <alignment vertical="center" wrapText="1"/>
      <protection hidden="1"/>
    </xf>
    <xf numFmtId="0" fontId="20" fillId="0" borderId="30" xfId="1" applyNumberFormat="1" applyFont="1" applyFill="1" applyBorder="1" applyAlignment="1" applyProtection="1">
      <alignment vertical="center" wrapText="1"/>
      <protection hidden="1"/>
    </xf>
    <xf numFmtId="0" fontId="19" fillId="0" borderId="7" xfId="1" applyNumberFormat="1" applyFont="1" applyFill="1" applyBorder="1" applyAlignment="1" applyProtection="1">
      <alignment vertical="center" wrapText="1"/>
      <protection hidden="1"/>
    </xf>
    <xf numFmtId="0" fontId="19" fillId="0" borderId="31" xfId="1" applyNumberFormat="1" applyFont="1" applyFill="1" applyBorder="1" applyAlignment="1" applyProtection="1">
      <alignment vertical="center" wrapText="1"/>
      <protection hidden="1"/>
    </xf>
    <xf numFmtId="0" fontId="19" fillId="0" borderId="30" xfId="1" applyNumberFormat="1" applyFont="1" applyFill="1" applyBorder="1" applyAlignment="1" applyProtection="1">
      <alignment vertical="center" wrapText="1"/>
      <protection hidden="1"/>
    </xf>
    <xf numFmtId="3" fontId="19" fillId="0" borderId="1" xfId="1" applyNumberFormat="1" applyFont="1" applyFill="1" applyBorder="1" applyAlignment="1" applyProtection="1">
      <protection hidden="1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justify" vertical="center" wrapText="1"/>
    </xf>
    <xf numFmtId="0" fontId="26" fillId="0" borderId="0" xfId="0" applyFont="1" applyAlignment="1">
      <alignment vertical="center"/>
    </xf>
    <xf numFmtId="0" fontId="10" fillId="0" borderId="9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8" fillId="0" borderId="0" xfId="7" applyFont="1"/>
    <xf numFmtId="0" fontId="28" fillId="0" borderId="0" xfId="7" applyFont="1" applyAlignment="1">
      <alignment horizontal="center" vertical="center"/>
    </xf>
    <xf numFmtId="0" fontId="29" fillId="0" borderId="0" xfId="7" applyFont="1"/>
    <xf numFmtId="177" fontId="29" fillId="0" borderId="1" xfId="8" applyFont="1" applyBorder="1"/>
    <xf numFmtId="0" fontId="29" fillId="0" borderId="1" xfId="7" applyFont="1" applyFill="1" applyBorder="1" applyAlignment="1">
      <alignment horizontal="left" wrapText="1"/>
    </xf>
    <xf numFmtId="0" fontId="29" fillId="0" borderId="1" xfId="7" applyNumberFormat="1" applyFont="1" applyFill="1" applyBorder="1" applyAlignment="1">
      <alignment horizontal="center"/>
    </xf>
    <xf numFmtId="0" fontId="28" fillId="0" borderId="1" xfId="7" applyFont="1" applyBorder="1"/>
    <xf numFmtId="0" fontId="28" fillId="0" borderId="1" xfId="7" applyFont="1" applyFill="1" applyBorder="1" applyAlignment="1">
      <alignment wrapText="1"/>
    </xf>
    <xf numFmtId="49" fontId="28" fillId="0" borderId="1" xfId="7" applyNumberFormat="1" applyFont="1" applyFill="1" applyBorder="1" applyAlignment="1">
      <alignment horizontal="center"/>
    </xf>
    <xf numFmtId="0" fontId="28" fillId="0" borderId="1" xfId="7" applyFont="1" applyFill="1" applyBorder="1" applyAlignment="1">
      <alignment horizontal="left" wrapText="1"/>
    </xf>
    <xf numFmtId="49" fontId="30" fillId="0" borderId="1" xfId="7" applyNumberFormat="1" applyFont="1" applyFill="1" applyBorder="1" applyAlignment="1">
      <alignment horizontal="center"/>
    </xf>
    <xf numFmtId="0" fontId="28" fillId="0" borderId="0" xfId="7" applyFont="1" applyAlignment="1">
      <alignment wrapText="1"/>
    </xf>
    <xf numFmtId="0" fontId="28" fillId="0" borderId="1" xfId="7" applyFont="1" applyBorder="1" applyAlignment="1">
      <alignment wrapText="1"/>
    </xf>
    <xf numFmtId="0" fontId="29" fillId="0" borderId="0" xfId="7" applyFont="1" applyAlignment="1">
      <alignment wrapText="1"/>
    </xf>
    <xf numFmtId="0" fontId="29" fillId="0" borderId="1" xfId="7" applyFont="1" applyBorder="1" applyAlignment="1">
      <alignment wrapText="1"/>
    </xf>
    <xf numFmtId="49" fontId="29" fillId="0" borderId="1" xfId="7" applyNumberFormat="1" applyFont="1" applyFill="1" applyBorder="1" applyAlignment="1">
      <alignment horizontal="center"/>
    </xf>
    <xf numFmtId="178" fontId="31" fillId="0" borderId="1" xfId="8" applyNumberFormat="1" applyFont="1" applyBorder="1" applyAlignment="1">
      <alignment horizontal="right" wrapText="1"/>
    </xf>
    <xf numFmtId="178" fontId="28" fillId="0" borderId="1" xfId="8" applyNumberFormat="1" applyFont="1" applyBorder="1" applyAlignment="1">
      <alignment horizontal="right" wrapText="1"/>
    </xf>
    <xf numFmtId="0" fontId="28" fillId="0" borderId="0" xfId="7" applyFont="1" applyAlignment="1">
      <alignment horizontal="center" vertical="center" wrapText="1"/>
    </xf>
    <xf numFmtId="179" fontId="28" fillId="0" borderId="1" xfId="7" applyNumberFormat="1" applyFont="1" applyBorder="1" applyAlignment="1">
      <alignment horizontal="right" vertical="center" wrapText="1"/>
    </xf>
    <xf numFmtId="0" fontId="28" fillId="8" borderId="0" xfId="7" applyFont="1" applyFill="1"/>
    <xf numFmtId="0" fontId="28" fillId="8" borderId="0" xfId="7" applyFont="1" applyFill="1" applyAlignment="1">
      <alignment horizontal="center" vertical="center"/>
    </xf>
    <xf numFmtId="179" fontId="28" fillId="8" borderId="1" xfId="7" applyNumberFormat="1" applyFont="1" applyFill="1" applyBorder="1" applyAlignment="1">
      <alignment horizontal="right" vertical="center"/>
    </xf>
    <xf numFmtId="179" fontId="28" fillId="0" borderId="1" xfId="7" applyNumberFormat="1" applyFont="1" applyBorder="1" applyAlignment="1">
      <alignment horizontal="right" vertical="center"/>
    </xf>
    <xf numFmtId="0" fontId="28" fillId="0" borderId="1" xfId="7" applyFont="1" applyFill="1" applyBorder="1" applyAlignment="1">
      <alignment horizontal="left" vertical="top" wrapText="1"/>
    </xf>
    <xf numFmtId="4" fontId="29" fillId="0" borderId="1" xfId="7" applyNumberFormat="1" applyFont="1" applyFill="1" applyBorder="1" applyAlignment="1">
      <alignment vertical="center"/>
    </xf>
    <xf numFmtId="0" fontId="29" fillId="0" borderId="1" xfId="7" applyFont="1" applyFill="1" applyBorder="1" applyAlignment="1">
      <alignment horizontal="left" vertical="top" wrapText="1"/>
    </xf>
    <xf numFmtId="0" fontId="28" fillId="0" borderId="0" xfId="7" applyFont="1" applyAlignment="1">
      <alignment horizontal="center"/>
    </xf>
    <xf numFmtId="0" fontId="28" fillId="0" borderId="1" xfId="7" applyFont="1" applyBorder="1" applyAlignment="1">
      <alignment horizontal="center" vertical="center"/>
    </xf>
    <xf numFmtId="0" fontId="28" fillId="0" borderId="1" xfId="7" applyFont="1" applyBorder="1" applyAlignment="1">
      <alignment horizontal="center"/>
    </xf>
    <xf numFmtId="0" fontId="28" fillId="0" borderId="0" xfId="7" applyFont="1" applyAlignment="1">
      <alignment vertical="center"/>
    </xf>
    <xf numFmtId="0" fontId="28" fillId="0" borderId="1" xfId="7" applyFont="1" applyBorder="1" applyAlignment="1">
      <alignment horizontal="center" vertical="center" wrapText="1"/>
    </xf>
    <xf numFmtId="0" fontId="28" fillId="0" borderId="34" xfId="7" applyFont="1" applyBorder="1" applyAlignment="1">
      <alignment horizontal="right" vertical="center" wrapText="1"/>
    </xf>
    <xf numFmtId="0" fontId="28" fillId="0" borderId="34" xfId="7" applyFont="1" applyBorder="1" applyAlignment="1">
      <alignment vertical="center" wrapText="1"/>
    </xf>
    <xf numFmtId="0" fontId="28" fillId="0" borderId="0" xfId="7" applyFont="1" applyAlignment="1">
      <alignment horizontal="center" vertical="center" wrapText="1"/>
    </xf>
    <xf numFmtId="0" fontId="28" fillId="0" borderId="0" xfId="7" applyFont="1" applyAlignment="1">
      <alignment vertical="center" wrapText="1"/>
    </xf>
  </cellXfs>
  <cellStyles count="9">
    <cellStyle name="Обычный" xfId="0" builtinId="0"/>
    <cellStyle name="Обычный 2" xfId="1"/>
    <cellStyle name="Обычный 2 21" xfId="2"/>
    <cellStyle name="Обычный 2 23" xfId="3"/>
    <cellStyle name="Обычный 2 3" xfId="4"/>
    <cellStyle name="Обычный 2 30" xfId="5"/>
    <cellStyle name="Обычный 2 7" xfId="6"/>
    <cellStyle name="Обычный 3" xfId="7"/>
    <cellStyle name="Финансовый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zoomScale="80" zoomScaleNormal="80" workbookViewId="0"/>
  </sheetViews>
  <sheetFormatPr defaultRowHeight="11.25" x14ac:dyDescent="0.2"/>
  <cols>
    <col min="1" max="1" width="43.83203125" style="2" customWidth="1"/>
    <col min="2" max="2" width="75" style="3" customWidth="1"/>
    <col min="3" max="3" width="24" style="1" customWidth="1"/>
    <col min="4" max="4" width="25" customWidth="1"/>
    <col min="5" max="5" width="24.1640625" customWidth="1"/>
    <col min="7" max="8" width="13.33203125" bestFit="1" customWidth="1"/>
  </cols>
  <sheetData>
    <row r="1" spans="1:5" ht="18.75" x14ac:dyDescent="0.3">
      <c r="D1" s="326" t="s">
        <v>22</v>
      </c>
      <c r="E1" s="326"/>
    </row>
    <row r="2" spans="1:5" ht="18.75" x14ac:dyDescent="0.3">
      <c r="D2" s="326" t="s">
        <v>25</v>
      </c>
      <c r="E2" s="326"/>
    </row>
    <row r="3" spans="1:5" ht="18.75" x14ac:dyDescent="0.3">
      <c r="D3" s="326" t="s">
        <v>32</v>
      </c>
      <c r="E3" s="326"/>
    </row>
    <row r="4" spans="1:5" ht="18.75" x14ac:dyDescent="0.3">
      <c r="D4" s="6" t="s">
        <v>31</v>
      </c>
      <c r="E4" s="6"/>
    </row>
    <row r="5" spans="1:5" ht="18.75" hidden="1" x14ac:dyDescent="0.3">
      <c r="D5" s="19"/>
      <c r="E5" s="6"/>
    </row>
    <row r="6" spans="1:5" ht="18.75" hidden="1" x14ac:dyDescent="0.3">
      <c r="D6" s="20"/>
      <c r="E6" s="6"/>
    </row>
    <row r="7" spans="1:5" ht="18.75" hidden="1" x14ac:dyDescent="0.3">
      <c r="D7" s="20"/>
      <c r="E7" s="6"/>
    </row>
    <row r="8" spans="1:5" ht="18.75" x14ac:dyDescent="0.3">
      <c r="D8" s="6"/>
      <c r="E8" s="6"/>
    </row>
    <row r="10" spans="1:5" ht="39" customHeight="1" x14ac:dyDescent="0.3">
      <c r="A10" s="327" t="s">
        <v>247</v>
      </c>
      <c r="B10" s="328"/>
      <c r="C10" s="328"/>
      <c r="D10" s="328"/>
      <c r="E10" s="328"/>
    </row>
    <row r="11" spans="1:5" ht="20.25" x14ac:dyDescent="0.3">
      <c r="A11" s="328" t="s">
        <v>248</v>
      </c>
      <c r="B11" s="327"/>
      <c r="C11" s="327"/>
      <c r="D11" s="327"/>
      <c r="E11" s="327"/>
    </row>
    <row r="12" spans="1:5" ht="20.25" x14ac:dyDescent="0.3">
      <c r="A12" s="7"/>
      <c r="B12" s="8"/>
      <c r="C12" s="9"/>
      <c r="D12" s="10"/>
      <c r="E12" s="11" t="s">
        <v>19</v>
      </c>
    </row>
    <row r="15" spans="1:5" s="14" customFormat="1" ht="55.5" customHeight="1" x14ac:dyDescent="0.2">
      <c r="A15" s="12" t="s">
        <v>1</v>
      </c>
      <c r="B15" s="13" t="s">
        <v>0</v>
      </c>
      <c r="C15" s="13" t="s">
        <v>23</v>
      </c>
      <c r="D15" s="13" t="s">
        <v>24</v>
      </c>
      <c r="E15" s="13" t="s">
        <v>28</v>
      </c>
    </row>
    <row r="16" spans="1:5" ht="37.5" hidden="1" x14ac:dyDescent="0.3">
      <c r="A16" s="4" t="s">
        <v>20</v>
      </c>
      <c r="B16" s="15" t="s">
        <v>2</v>
      </c>
      <c r="C16" s="5"/>
      <c r="D16" s="5"/>
      <c r="E16" s="5"/>
    </row>
    <row r="17" spans="1:8" ht="37.5" x14ac:dyDescent="0.3">
      <c r="A17" s="4" t="s">
        <v>4</v>
      </c>
      <c r="B17" s="15" t="s">
        <v>3</v>
      </c>
      <c r="C17" s="5">
        <f>C18</f>
        <v>0</v>
      </c>
      <c r="D17" s="5">
        <f>D18</f>
        <v>0</v>
      </c>
      <c r="E17" s="5">
        <f>E18</f>
        <v>0</v>
      </c>
    </row>
    <row r="18" spans="1:8" ht="37.5" customHeight="1" x14ac:dyDescent="0.3">
      <c r="A18" s="4" t="s">
        <v>6</v>
      </c>
      <c r="B18" s="15" t="s">
        <v>5</v>
      </c>
      <c r="C18" s="5">
        <f>C19+C23</f>
        <v>0</v>
      </c>
      <c r="D18" s="5">
        <f>D19+D23</f>
        <v>0</v>
      </c>
      <c r="E18" s="5">
        <f>E19+E23</f>
        <v>0</v>
      </c>
      <c r="G18" s="18"/>
      <c r="H18" s="18"/>
    </row>
    <row r="19" spans="1:8" ht="18.75" x14ac:dyDescent="0.3">
      <c r="A19" s="4" t="s">
        <v>8</v>
      </c>
      <c r="B19" s="15" t="s">
        <v>7</v>
      </c>
      <c r="C19" s="5">
        <f>C20</f>
        <v>-5339130</v>
      </c>
      <c r="D19" s="5">
        <f t="shared" ref="D19:E21" si="0">D20</f>
        <v>-5078000</v>
      </c>
      <c r="E19" s="5">
        <f t="shared" si="0"/>
        <v>-5506900</v>
      </c>
    </row>
    <row r="20" spans="1:8" ht="18.75" x14ac:dyDescent="0.3">
      <c r="A20" s="4" t="s">
        <v>10</v>
      </c>
      <c r="B20" s="15" t="s">
        <v>9</v>
      </c>
      <c r="C20" s="5">
        <f>C21</f>
        <v>-5339130</v>
      </c>
      <c r="D20" s="5">
        <f t="shared" si="0"/>
        <v>-5078000</v>
      </c>
      <c r="E20" s="5">
        <f t="shared" si="0"/>
        <v>-5506900</v>
      </c>
    </row>
    <row r="21" spans="1:8" ht="37.5" x14ac:dyDescent="0.3">
      <c r="A21" s="4" t="s">
        <v>12</v>
      </c>
      <c r="B21" s="15" t="s">
        <v>11</v>
      </c>
      <c r="C21" s="5">
        <f>C22</f>
        <v>-5339130</v>
      </c>
      <c r="D21" s="5">
        <f t="shared" si="0"/>
        <v>-5078000</v>
      </c>
      <c r="E21" s="5">
        <f t="shared" si="0"/>
        <v>-5506900</v>
      </c>
    </row>
    <row r="22" spans="1:8" ht="37.5" x14ac:dyDescent="0.3">
      <c r="A22" s="4" t="s">
        <v>26</v>
      </c>
      <c r="B22" s="15" t="s">
        <v>29</v>
      </c>
      <c r="C22" s="5">
        <f>'Приложение 5 доходы'!C10*(-1)</f>
        <v>-5339130</v>
      </c>
      <c r="D22" s="5">
        <f>'Приложение 5 доходы'!D10*(-1)</f>
        <v>-5078000</v>
      </c>
      <c r="E22" s="5">
        <f>'Приложение 5 доходы'!E10*(-1)</f>
        <v>-5506900</v>
      </c>
    </row>
    <row r="23" spans="1:8" ht="18.75" x14ac:dyDescent="0.3">
      <c r="A23" s="4" t="s">
        <v>14</v>
      </c>
      <c r="B23" s="15" t="s">
        <v>13</v>
      </c>
      <c r="C23" s="5">
        <f>C24</f>
        <v>5339130</v>
      </c>
      <c r="D23" s="5">
        <f t="shared" ref="D23:E25" si="1">D24</f>
        <v>5078000</v>
      </c>
      <c r="E23" s="5">
        <f t="shared" si="1"/>
        <v>5506900</v>
      </c>
    </row>
    <row r="24" spans="1:8" ht="18.75" x14ac:dyDescent="0.3">
      <c r="A24" s="4" t="s">
        <v>16</v>
      </c>
      <c r="B24" s="15" t="s">
        <v>15</v>
      </c>
      <c r="C24" s="5">
        <f>C25</f>
        <v>5339130</v>
      </c>
      <c r="D24" s="5">
        <f t="shared" si="1"/>
        <v>5078000</v>
      </c>
      <c r="E24" s="5">
        <f t="shared" si="1"/>
        <v>5506900</v>
      </c>
    </row>
    <row r="25" spans="1:8" ht="39.75" customHeight="1" x14ac:dyDescent="0.3">
      <c r="A25" s="4" t="s">
        <v>18</v>
      </c>
      <c r="B25" s="15" t="s">
        <v>17</v>
      </c>
      <c r="C25" s="5">
        <f>C26</f>
        <v>5339130</v>
      </c>
      <c r="D25" s="5">
        <f t="shared" si="1"/>
        <v>5078000</v>
      </c>
      <c r="E25" s="5">
        <f t="shared" si="1"/>
        <v>5506900</v>
      </c>
    </row>
    <row r="26" spans="1:8" ht="39.75" customHeight="1" x14ac:dyDescent="0.3">
      <c r="A26" s="4" t="s">
        <v>27</v>
      </c>
      <c r="B26" s="15" t="s">
        <v>30</v>
      </c>
      <c r="C26" s="5">
        <f>'Приложение 8'!X10</f>
        <v>5339130</v>
      </c>
      <c r="D26" s="5">
        <f>'Приложение 8'!Y10</f>
        <v>5078000</v>
      </c>
      <c r="E26" s="5">
        <f>'Приложение 8'!Z10</f>
        <v>5506900</v>
      </c>
    </row>
    <row r="27" spans="1:8" ht="39.75" customHeight="1" x14ac:dyDescent="0.3">
      <c r="A27" s="4"/>
      <c r="B27" s="15" t="s">
        <v>21</v>
      </c>
      <c r="C27" s="5">
        <v>0</v>
      </c>
      <c r="D27" s="5">
        <v>0</v>
      </c>
      <c r="E27" s="5">
        <v>0</v>
      </c>
    </row>
    <row r="28" spans="1:8" x14ac:dyDescent="0.2">
      <c r="B28" s="16"/>
      <c r="C28" s="17"/>
      <c r="D28" s="18"/>
      <c r="E28" s="18"/>
    </row>
    <row r="29" spans="1:8" x14ac:dyDescent="0.2">
      <c r="B29" s="16"/>
      <c r="C29" s="17"/>
      <c r="D29" s="18"/>
      <c r="E29" s="18"/>
    </row>
    <row r="30" spans="1:8" x14ac:dyDescent="0.2">
      <c r="B30" s="16"/>
      <c r="C30" s="17"/>
      <c r="D30" s="18"/>
      <c r="E30" s="18"/>
    </row>
    <row r="31" spans="1:8" x14ac:dyDescent="0.2">
      <c r="B31" s="16"/>
      <c r="C31" s="17"/>
      <c r="D31" s="18"/>
      <c r="E31" s="18"/>
    </row>
    <row r="32" spans="1:8" x14ac:dyDescent="0.2">
      <c r="B32" s="16"/>
      <c r="C32" s="17"/>
      <c r="D32" s="18"/>
      <c r="E32" s="18"/>
    </row>
    <row r="33" spans="2:5" x14ac:dyDescent="0.2">
      <c r="B33" s="16"/>
      <c r="C33" s="17"/>
      <c r="D33" s="18"/>
      <c r="E33" s="18"/>
    </row>
    <row r="34" spans="2:5" x14ac:dyDescent="0.2">
      <c r="B34" s="16"/>
      <c r="C34" s="17"/>
      <c r="D34" s="18"/>
      <c r="E34" s="18"/>
    </row>
    <row r="35" spans="2:5" x14ac:dyDescent="0.2">
      <c r="B35" s="16"/>
      <c r="C35" s="17"/>
      <c r="D35" s="18"/>
      <c r="E35" s="18"/>
    </row>
    <row r="36" spans="2:5" x14ac:dyDescent="0.2">
      <c r="B36" s="16"/>
      <c r="C36" s="17"/>
      <c r="D36" s="18"/>
      <c r="E36" s="18"/>
    </row>
    <row r="37" spans="2:5" x14ac:dyDescent="0.2">
      <c r="B37" s="16"/>
      <c r="C37" s="17"/>
      <c r="D37" s="18"/>
      <c r="E37" s="18"/>
    </row>
    <row r="38" spans="2:5" x14ac:dyDescent="0.2">
      <c r="B38" s="16"/>
      <c r="C38" s="17"/>
      <c r="D38" s="18"/>
      <c r="E38" s="18"/>
    </row>
    <row r="39" spans="2:5" x14ac:dyDescent="0.2">
      <c r="B39" s="16"/>
      <c r="C39" s="17"/>
      <c r="D39" s="18"/>
      <c r="E39" s="18"/>
    </row>
    <row r="40" spans="2:5" x14ac:dyDescent="0.2">
      <c r="B40" s="16"/>
      <c r="C40" s="17"/>
      <c r="D40" s="18"/>
      <c r="E40" s="18"/>
    </row>
    <row r="41" spans="2:5" x14ac:dyDescent="0.2">
      <c r="B41" s="16"/>
      <c r="C41" s="17"/>
      <c r="D41" s="18"/>
      <c r="E41" s="18"/>
    </row>
    <row r="42" spans="2:5" x14ac:dyDescent="0.2">
      <c r="B42" s="16"/>
      <c r="C42" s="17"/>
      <c r="D42" s="18"/>
      <c r="E42" s="18"/>
    </row>
    <row r="43" spans="2:5" x14ac:dyDescent="0.2">
      <c r="B43" s="16"/>
      <c r="C43" s="17"/>
      <c r="D43" s="18"/>
      <c r="E43" s="18"/>
    </row>
    <row r="44" spans="2:5" x14ac:dyDescent="0.2">
      <c r="B44" s="16"/>
      <c r="C44" s="17"/>
      <c r="D44" s="18"/>
      <c r="E44" s="18"/>
    </row>
    <row r="45" spans="2:5" x14ac:dyDescent="0.2">
      <c r="B45" s="16"/>
      <c r="C45" s="17"/>
      <c r="D45" s="18"/>
      <c r="E45" s="18"/>
    </row>
    <row r="46" spans="2:5" x14ac:dyDescent="0.2">
      <c r="B46" s="16"/>
      <c r="C46" s="17"/>
      <c r="D46" s="18"/>
      <c r="E46" s="18"/>
    </row>
    <row r="47" spans="2:5" x14ac:dyDescent="0.2">
      <c r="B47" s="16"/>
      <c r="C47" s="17"/>
      <c r="D47" s="18"/>
      <c r="E47" s="18"/>
    </row>
    <row r="48" spans="2:5" x14ac:dyDescent="0.2">
      <c r="B48" s="16"/>
      <c r="C48" s="17"/>
      <c r="D48" s="18"/>
      <c r="E48" s="18"/>
    </row>
    <row r="49" spans="2:5" x14ac:dyDescent="0.2">
      <c r="B49" s="16"/>
      <c r="C49" s="17"/>
      <c r="D49" s="18"/>
      <c r="E49" s="18"/>
    </row>
    <row r="50" spans="2:5" x14ac:dyDescent="0.2">
      <c r="B50" s="16"/>
    </row>
    <row r="51" spans="2:5" x14ac:dyDescent="0.2">
      <c r="B51" s="16"/>
    </row>
  </sheetData>
  <mergeCells count="5">
    <mergeCell ref="D2:E2"/>
    <mergeCell ref="D3:E3"/>
    <mergeCell ref="A10:E10"/>
    <mergeCell ref="D1:E1"/>
    <mergeCell ref="A11:E11"/>
  </mergeCells>
  <phoneticPr fontId="4" type="noConversion"/>
  <pageMargins left="0.59055118110236227" right="0.2" top="0.55118110236220474" bottom="0.47244094488188981" header="0" footer="0"/>
  <pageSetup paperSize="9" scale="8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view="pageBreakPreview" zoomScale="110" zoomScaleSheetLayoutView="110" workbookViewId="0"/>
  </sheetViews>
  <sheetFormatPr defaultColWidth="10.1640625" defaultRowHeight="18.75" x14ac:dyDescent="0.3"/>
  <cols>
    <col min="1" max="1" width="9.5" style="422" customWidth="1"/>
    <col min="2" max="2" width="97.33203125" style="421" customWidth="1"/>
    <col min="3" max="3" width="31.33203125" style="421" customWidth="1"/>
    <col min="4" max="4" width="12.83203125" style="421" customWidth="1"/>
    <col min="5" max="16384" width="10.1640625" style="421"/>
  </cols>
  <sheetData>
    <row r="1" spans="1:4" ht="15.75" customHeight="1" x14ac:dyDescent="0.3">
      <c r="C1" s="59" t="s">
        <v>361</v>
      </c>
    </row>
    <row r="2" spans="1:4" ht="15.75" customHeight="1" x14ac:dyDescent="0.3">
      <c r="C2" s="59" t="s">
        <v>25</v>
      </c>
    </row>
    <row r="3" spans="1:4" ht="15.75" customHeight="1" x14ac:dyDescent="0.3">
      <c r="C3" s="59" t="s">
        <v>137</v>
      </c>
    </row>
    <row r="4" spans="1:4" ht="15.75" customHeight="1" x14ac:dyDescent="0.3">
      <c r="A4" s="456"/>
      <c r="B4" s="456"/>
      <c r="C4" s="62" t="s">
        <v>360</v>
      </c>
    </row>
    <row r="5" spans="1:4" ht="15.75" customHeight="1" x14ac:dyDescent="0.3">
      <c r="A5" s="456"/>
      <c r="B5" s="456"/>
      <c r="C5" s="62"/>
    </row>
    <row r="6" spans="1:4" ht="25.5" customHeight="1" x14ac:dyDescent="0.3">
      <c r="A6" s="455" t="s">
        <v>359</v>
      </c>
      <c r="B6" s="455"/>
      <c r="C6" s="455"/>
    </row>
    <row r="7" spans="1:4" ht="27.75" customHeight="1" x14ac:dyDescent="0.3">
      <c r="A7" s="454"/>
      <c r="B7" s="454"/>
      <c r="C7" s="453" t="s">
        <v>19</v>
      </c>
    </row>
    <row r="8" spans="1:4" s="451" customFormat="1" ht="56.25" customHeight="1" x14ac:dyDescent="0.2">
      <c r="A8" s="452" t="s">
        <v>358</v>
      </c>
      <c r="B8" s="449" t="s">
        <v>0</v>
      </c>
      <c r="C8" s="452" t="s">
        <v>357</v>
      </c>
      <c r="D8" s="422"/>
    </row>
    <row r="9" spans="1:4" s="448" customFormat="1" x14ac:dyDescent="0.3">
      <c r="A9" s="450">
        <v>1</v>
      </c>
      <c r="B9" s="450">
        <v>2</v>
      </c>
      <c r="C9" s="449">
        <v>3</v>
      </c>
      <c r="D9" s="422"/>
    </row>
    <row r="10" spans="1:4" ht="26.25" customHeight="1" x14ac:dyDescent="0.3">
      <c r="A10" s="436">
        <v>1</v>
      </c>
      <c r="B10" s="447" t="s">
        <v>356</v>
      </c>
      <c r="C10" s="446">
        <v>1940.7</v>
      </c>
      <c r="D10" s="422"/>
    </row>
    <row r="11" spans="1:4" ht="57.75" customHeight="1" x14ac:dyDescent="0.3">
      <c r="A11" s="429" t="s">
        <v>355</v>
      </c>
      <c r="B11" s="445" t="s">
        <v>354</v>
      </c>
      <c r="C11" s="444">
        <v>1675.7</v>
      </c>
      <c r="D11" s="422"/>
    </row>
    <row r="12" spans="1:4" ht="54" customHeight="1" x14ac:dyDescent="0.3">
      <c r="A12" s="429" t="s">
        <v>353</v>
      </c>
      <c r="B12" s="430" t="s">
        <v>352</v>
      </c>
      <c r="C12" s="444"/>
      <c r="D12" s="422"/>
    </row>
    <row r="13" spans="1:4" ht="40.5" customHeight="1" x14ac:dyDescent="0.3">
      <c r="A13" s="429" t="s">
        <v>351</v>
      </c>
      <c r="B13" s="430" t="s">
        <v>350</v>
      </c>
      <c r="C13" s="444"/>
      <c r="D13" s="422"/>
    </row>
    <row r="14" spans="1:4" ht="21.75" customHeight="1" x14ac:dyDescent="0.3">
      <c r="A14" s="431" t="s">
        <v>349</v>
      </c>
      <c r="B14" s="430" t="s">
        <v>335</v>
      </c>
      <c r="C14" s="444"/>
      <c r="D14" s="422"/>
    </row>
    <row r="15" spans="1:4" x14ac:dyDescent="0.3">
      <c r="A15" s="431"/>
      <c r="B15" s="430" t="s">
        <v>331</v>
      </c>
      <c r="C15" s="444"/>
      <c r="D15" s="422"/>
    </row>
    <row r="16" spans="1:4" x14ac:dyDescent="0.3">
      <c r="A16" s="431"/>
      <c r="B16" s="430" t="s">
        <v>334</v>
      </c>
      <c r="C16" s="444"/>
      <c r="D16" s="422"/>
    </row>
    <row r="17" spans="1:10" ht="24" customHeight="1" x14ac:dyDescent="0.3">
      <c r="A17" s="431" t="s">
        <v>348</v>
      </c>
      <c r="B17" s="430" t="s">
        <v>332</v>
      </c>
      <c r="C17" s="444"/>
      <c r="D17" s="422"/>
    </row>
    <row r="18" spans="1:10" ht="20.25" customHeight="1" x14ac:dyDescent="0.3">
      <c r="A18" s="431"/>
      <c r="B18" s="430" t="s">
        <v>331</v>
      </c>
      <c r="C18" s="444"/>
      <c r="D18" s="422"/>
    </row>
    <row r="19" spans="1:10" x14ac:dyDescent="0.3">
      <c r="A19" s="431"/>
      <c r="B19" s="430" t="s">
        <v>330</v>
      </c>
      <c r="C19" s="444"/>
      <c r="D19" s="422"/>
    </row>
    <row r="20" spans="1:10" ht="23.25" customHeight="1" x14ac:dyDescent="0.3">
      <c r="A20" s="431"/>
      <c r="B20" s="430" t="s">
        <v>329</v>
      </c>
      <c r="C20" s="443"/>
      <c r="D20" s="422"/>
    </row>
    <row r="21" spans="1:10" ht="33.75" customHeight="1" x14ac:dyDescent="0.3">
      <c r="A21" s="429" t="s">
        <v>347</v>
      </c>
      <c r="B21" s="430" t="s">
        <v>327</v>
      </c>
      <c r="C21" s="444"/>
      <c r="D21" s="422"/>
    </row>
    <row r="22" spans="1:10" s="441" customFormat="1" ht="39.75" customHeight="1" x14ac:dyDescent="0.3">
      <c r="A22" s="429" t="s">
        <v>346</v>
      </c>
      <c r="B22" s="430" t="s">
        <v>345</v>
      </c>
      <c r="C22" s="443">
        <v>265</v>
      </c>
      <c r="D22" s="442"/>
    </row>
    <row r="23" spans="1:10" x14ac:dyDescent="0.3">
      <c r="A23" s="429"/>
      <c r="B23" s="430" t="s">
        <v>324</v>
      </c>
      <c r="C23" s="440"/>
      <c r="D23" s="439"/>
      <c r="E23" s="432"/>
      <c r="F23" s="432"/>
      <c r="G23" s="432"/>
      <c r="H23" s="432"/>
      <c r="I23" s="432"/>
      <c r="J23" s="432"/>
    </row>
    <row r="24" spans="1:10" x14ac:dyDescent="0.3">
      <c r="A24" s="429"/>
      <c r="B24" s="430" t="s">
        <v>323</v>
      </c>
      <c r="C24" s="438">
        <v>265</v>
      </c>
      <c r="D24" s="432"/>
      <c r="E24" s="432"/>
      <c r="F24" s="432"/>
      <c r="G24" s="432"/>
      <c r="H24" s="432"/>
      <c r="I24" s="432"/>
      <c r="J24" s="432"/>
    </row>
    <row r="25" spans="1:10" ht="17.25" customHeight="1" x14ac:dyDescent="0.3">
      <c r="A25" s="429"/>
      <c r="B25" s="430" t="s">
        <v>322</v>
      </c>
      <c r="C25" s="437"/>
      <c r="D25" s="432"/>
      <c r="E25" s="432"/>
      <c r="F25" s="432"/>
      <c r="G25" s="432"/>
      <c r="H25" s="432"/>
      <c r="I25" s="432"/>
      <c r="J25" s="432"/>
    </row>
    <row r="26" spans="1:10" s="423" customFormat="1" x14ac:dyDescent="0.3">
      <c r="A26" s="436" t="s">
        <v>344</v>
      </c>
      <c r="B26" s="425" t="s">
        <v>343</v>
      </c>
      <c r="C26" s="435">
        <v>5.0999999999999996</v>
      </c>
      <c r="D26" s="434"/>
      <c r="E26" s="434"/>
      <c r="F26" s="434"/>
      <c r="G26" s="434"/>
      <c r="H26" s="434"/>
      <c r="I26" s="434"/>
      <c r="J26" s="434"/>
    </row>
    <row r="27" spans="1:10" ht="51.75" customHeight="1" x14ac:dyDescent="0.3">
      <c r="A27" s="429" t="s">
        <v>342</v>
      </c>
      <c r="B27" s="430" t="s">
        <v>341</v>
      </c>
      <c r="C27" s="433">
        <v>4</v>
      </c>
      <c r="D27" s="432"/>
      <c r="E27" s="432"/>
      <c r="F27" s="432"/>
      <c r="G27" s="432"/>
      <c r="H27" s="432"/>
      <c r="I27" s="432"/>
      <c r="J27" s="432"/>
    </row>
    <row r="28" spans="1:10" ht="60.75" customHeight="1" x14ac:dyDescent="0.3">
      <c r="A28" s="429" t="s">
        <v>340</v>
      </c>
      <c r="B28" s="430" t="s">
        <v>339</v>
      </c>
      <c r="C28" s="433"/>
      <c r="D28" s="432"/>
      <c r="E28" s="432"/>
      <c r="F28" s="432"/>
      <c r="G28" s="432"/>
      <c r="H28" s="432"/>
      <c r="I28" s="432"/>
      <c r="J28" s="432"/>
    </row>
    <row r="29" spans="1:10" ht="32.25" customHeight="1" x14ac:dyDescent="0.3">
      <c r="A29" s="429" t="s">
        <v>338</v>
      </c>
      <c r="B29" s="430" t="s">
        <v>337</v>
      </c>
      <c r="C29" s="433"/>
      <c r="D29" s="432"/>
      <c r="E29" s="432"/>
      <c r="F29" s="432"/>
      <c r="G29" s="432"/>
      <c r="H29" s="432"/>
      <c r="I29" s="432"/>
      <c r="J29" s="432"/>
    </row>
    <row r="30" spans="1:10" ht="19.5" customHeight="1" x14ac:dyDescent="0.3">
      <c r="A30" s="431" t="s">
        <v>336</v>
      </c>
      <c r="B30" s="430" t="s">
        <v>335</v>
      </c>
      <c r="C30" s="433"/>
      <c r="D30" s="432"/>
      <c r="E30" s="432"/>
      <c r="F30" s="432"/>
      <c r="G30" s="432"/>
      <c r="H30" s="432"/>
      <c r="I30" s="432"/>
      <c r="J30" s="432"/>
    </row>
    <row r="31" spans="1:10" x14ac:dyDescent="0.3">
      <c r="A31" s="431"/>
      <c r="B31" s="430" t="s">
        <v>331</v>
      </c>
      <c r="C31" s="433"/>
      <c r="D31" s="432"/>
      <c r="E31" s="432"/>
      <c r="F31" s="432"/>
      <c r="G31" s="432"/>
      <c r="H31" s="432"/>
      <c r="I31" s="432"/>
      <c r="J31" s="432"/>
    </row>
    <row r="32" spans="1:10" x14ac:dyDescent="0.3">
      <c r="A32" s="431"/>
      <c r="B32" s="430" t="s">
        <v>334</v>
      </c>
      <c r="C32" s="433"/>
      <c r="D32" s="432"/>
      <c r="E32" s="432"/>
      <c r="F32" s="432"/>
      <c r="G32" s="432"/>
      <c r="H32" s="432"/>
      <c r="I32" s="432"/>
      <c r="J32" s="432"/>
    </row>
    <row r="33" spans="1:10" ht="27" customHeight="1" x14ac:dyDescent="0.3">
      <c r="A33" s="431" t="s">
        <v>333</v>
      </c>
      <c r="B33" s="430" t="s">
        <v>332</v>
      </c>
      <c r="C33" s="433"/>
      <c r="D33" s="432"/>
      <c r="E33" s="432"/>
      <c r="F33" s="432"/>
      <c r="G33" s="432"/>
      <c r="H33" s="432"/>
      <c r="I33" s="432"/>
      <c r="J33" s="432"/>
    </row>
    <row r="34" spans="1:10" ht="22.5" customHeight="1" x14ac:dyDescent="0.3">
      <c r="A34" s="431"/>
      <c r="B34" s="430" t="s">
        <v>331</v>
      </c>
      <c r="C34" s="433"/>
      <c r="D34" s="432"/>
      <c r="E34" s="432"/>
      <c r="F34" s="432"/>
      <c r="G34" s="432"/>
      <c r="H34" s="432"/>
      <c r="I34" s="432"/>
      <c r="J34" s="432"/>
    </row>
    <row r="35" spans="1:10" x14ac:dyDescent="0.3">
      <c r="A35" s="431"/>
      <c r="B35" s="430" t="s">
        <v>330</v>
      </c>
      <c r="C35" s="427"/>
    </row>
    <row r="36" spans="1:10" ht="27.75" customHeight="1" x14ac:dyDescent="0.3">
      <c r="A36" s="431"/>
      <c r="B36" s="430" t="s">
        <v>329</v>
      </c>
      <c r="C36" s="427"/>
    </row>
    <row r="37" spans="1:10" ht="42" customHeight="1" x14ac:dyDescent="0.3">
      <c r="A37" s="429" t="s">
        <v>328</v>
      </c>
      <c r="B37" s="428" t="s">
        <v>327</v>
      </c>
      <c r="C37" s="427"/>
    </row>
    <row r="38" spans="1:10" ht="57.75" customHeight="1" x14ac:dyDescent="0.3">
      <c r="A38" s="429" t="s">
        <v>326</v>
      </c>
      <c r="B38" s="428" t="s">
        <v>325</v>
      </c>
      <c r="C38" s="427">
        <v>1.1000000000000001</v>
      </c>
    </row>
    <row r="39" spans="1:10" x14ac:dyDescent="0.3">
      <c r="A39" s="429"/>
      <c r="B39" s="428" t="s">
        <v>324</v>
      </c>
      <c r="C39" s="427"/>
    </row>
    <row r="40" spans="1:10" x14ac:dyDescent="0.3">
      <c r="A40" s="429"/>
      <c r="B40" s="428" t="s">
        <v>323</v>
      </c>
      <c r="C40" s="427">
        <v>1.1000000000000001</v>
      </c>
    </row>
    <row r="41" spans="1:10" ht="29.25" customHeight="1" x14ac:dyDescent="0.3">
      <c r="A41" s="429"/>
      <c r="B41" s="428" t="s">
        <v>322</v>
      </c>
      <c r="C41" s="427"/>
    </row>
    <row r="42" spans="1:10" s="423" customFormat="1" ht="40.5" customHeight="1" x14ac:dyDescent="0.3">
      <c r="A42" s="426">
        <v>3</v>
      </c>
      <c r="B42" s="425" t="s">
        <v>321</v>
      </c>
      <c r="C42" s="424">
        <v>566</v>
      </c>
    </row>
  </sheetData>
  <mergeCells count="1">
    <mergeCell ref="A6:C6"/>
  </mergeCells>
  <pageMargins left="1.1023622047244095" right="0" top="0.39370078740157483" bottom="0.39370078740157483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RowHeight="11.25" x14ac:dyDescent="0.2"/>
  <cols>
    <col min="3" max="3" width="91.5" customWidth="1"/>
  </cols>
  <sheetData>
    <row r="1" spans="1:3" ht="18.75" x14ac:dyDescent="0.2">
      <c r="A1" s="317" t="s">
        <v>250</v>
      </c>
    </row>
    <row r="2" spans="1:3" ht="18.75" x14ac:dyDescent="0.2">
      <c r="A2" s="317" t="s">
        <v>25</v>
      </c>
    </row>
    <row r="3" spans="1:3" ht="18.75" x14ac:dyDescent="0.2">
      <c r="A3" s="317" t="s">
        <v>34</v>
      </c>
    </row>
    <row r="4" spans="1:3" ht="18.75" x14ac:dyDescent="0.2">
      <c r="A4" s="317" t="s">
        <v>251</v>
      </c>
    </row>
    <row r="5" spans="1:3" ht="18.75" x14ac:dyDescent="0.2">
      <c r="A5" s="318"/>
    </row>
    <row r="6" spans="1:3" ht="52.5" customHeight="1" x14ac:dyDescent="0.2">
      <c r="A6" s="329" t="s">
        <v>252</v>
      </c>
      <c r="B6" s="329"/>
      <c r="C6" s="329"/>
    </row>
    <row r="7" spans="1:3" ht="21" thickBot="1" x14ac:dyDescent="0.25">
      <c r="A7" s="319"/>
    </row>
    <row r="8" spans="1:3" ht="38.25" thickBot="1" x14ac:dyDescent="0.25">
      <c r="A8" s="320" t="s">
        <v>253</v>
      </c>
      <c r="B8" s="321" t="s">
        <v>254</v>
      </c>
      <c r="C8" s="321" t="s">
        <v>139</v>
      </c>
    </row>
    <row r="9" spans="1:3" ht="19.5" thickBot="1" x14ac:dyDescent="0.25">
      <c r="A9" s="322" t="s">
        <v>255</v>
      </c>
      <c r="B9" s="323">
        <v>126</v>
      </c>
      <c r="C9" s="324" t="s">
        <v>153</v>
      </c>
    </row>
    <row r="10" spans="1:3" ht="15.75" x14ac:dyDescent="0.2">
      <c r="A10" s="325"/>
    </row>
  </sheetData>
  <mergeCells count="1">
    <mergeCell ref="A6:C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workbookViewId="0"/>
  </sheetViews>
  <sheetFormatPr defaultRowHeight="11.25" x14ac:dyDescent="0.2"/>
  <cols>
    <col min="2" max="2" width="32.6640625" customWidth="1"/>
    <col min="3" max="3" width="73.83203125" customWidth="1"/>
  </cols>
  <sheetData>
    <row r="1" spans="1:3" ht="18.75" x14ac:dyDescent="0.2">
      <c r="A1" s="317" t="s">
        <v>256</v>
      </c>
    </row>
    <row r="2" spans="1:3" ht="18.75" x14ac:dyDescent="0.2">
      <c r="A2" s="317" t="s">
        <v>25</v>
      </c>
    </row>
    <row r="3" spans="1:3" ht="18.75" x14ac:dyDescent="0.2">
      <c r="A3" s="317" t="s">
        <v>34</v>
      </c>
    </row>
    <row r="4" spans="1:3" ht="18.75" x14ac:dyDescent="0.2">
      <c r="A4" s="317" t="s">
        <v>251</v>
      </c>
    </row>
    <row r="5" spans="1:3" ht="63.75" customHeight="1" thickBot="1" x14ac:dyDescent="0.25">
      <c r="A5" s="414" t="s">
        <v>257</v>
      </c>
      <c r="B5" s="414"/>
      <c r="C5" s="414"/>
    </row>
    <row r="6" spans="1:3" ht="16.5" thickBot="1" x14ac:dyDescent="0.25">
      <c r="A6" s="407" t="s">
        <v>258</v>
      </c>
      <c r="B6" s="408" t="s">
        <v>259</v>
      </c>
      <c r="C6" s="409" t="s">
        <v>260</v>
      </c>
    </row>
    <row r="7" spans="1:3" ht="79.5" thickBot="1" x14ac:dyDescent="0.25">
      <c r="A7" s="410">
        <v>126</v>
      </c>
      <c r="B7" s="411" t="s">
        <v>261</v>
      </c>
      <c r="C7" s="412" t="s">
        <v>262</v>
      </c>
    </row>
    <row r="8" spans="1:3" ht="79.5" thickBot="1" x14ac:dyDescent="0.25">
      <c r="A8" s="410">
        <v>126</v>
      </c>
      <c r="B8" s="411" t="s">
        <v>263</v>
      </c>
      <c r="C8" s="412" t="s">
        <v>264</v>
      </c>
    </row>
    <row r="9" spans="1:3" ht="79.5" thickBot="1" x14ac:dyDescent="0.25">
      <c r="A9" s="410">
        <v>126</v>
      </c>
      <c r="B9" s="411" t="s">
        <v>265</v>
      </c>
      <c r="C9" s="412" t="s">
        <v>266</v>
      </c>
    </row>
    <row r="10" spans="1:3" ht="32.25" thickBot="1" x14ac:dyDescent="0.25">
      <c r="A10" s="410">
        <v>126</v>
      </c>
      <c r="B10" s="411" t="s">
        <v>267</v>
      </c>
      <c r="C10" s="412" t="s">
        <v>268</v>
      </c>
    </row>
    <row r="11" spans="1:3" ht="95.25" thickBot="1" x14ac:dyDescent="0.25">
      <c r="A11" s="410">
        <v>126</v>
      </c>
      <c r="B11" s="411" t="s">
        <v>269</v>
      </c>
      <c r="C11" s="412" t="s">
        <v>270</v>
      </c>
    </row>
    <row r="12" spans="1:3" ht="95.25" thickBot="1" x14ac:dyDescent="0.25">
      <c r="A12" s="410">
        <v>126</v>
      </c>
      <c r="B12" s="411" t="s">
        <v>271</v>
      </c>
      <c r="C12" s="412" t="s">
        <v>272</v>
      </c>
    </row>
    <row r="13" spans="1:3" ht="95.25" thickBot="1" x14ac:dyDescent="0.25">
      <c r="A13" s="410">
        <v>126</v>
      </c>
      <c r="B13" s="411" t="s">
        <v>273</v>
      </c>
      <c r="C13" s="412" t="s">
        <v>274</v>
      </c>
    </row>
    <row r="14" spans="1:3" ht="63.75" thickBot="1" x14ac:dyDescent="0.25">
      <c r="A14" s="410">
        <v>126</v>
      </c>
      <c r="B14" s="411" t="s">
        <v>275</v>
      </c>
      <c r="C14" s="412" t="s">
        <v>276</v>
      </c>
    </row>
    <row r="15" spans="1:3" ht="95.25" thickBot="1" x14ac:dyDescent="0.25">
      <c r="A15" s="410">
        <v>126</v>
      </c>
      <c r="B15" s="411" t="s">
        <v>277</v>
      </c>
      <c r="C15" s="412" t="s">
        <v>278</v>
      </c>
    </row>
    <row r="16" spans="1:3" ht="32.25" thickBot="1" x14ac:dyDescent="0.25">
      <c r="A16" s="410">
        <v>126</v>
      </c>
      <c r="B16" s="411" t="s">
        <v>279</v>
      </c>
      <c r="C16" s="412" t="s">
        <v>280</v>
      </c>
    </row>
    <row r="17" spans="1:3" ht="32.25" thickBot="1" x14ac:dyDescent="0.25">
      <c r="A17" s="410">
        <v>126</v>
      </c>
      <c r="B17" s="411" t="s">
        <v>281</v>
      </c>
      <c r="C17" s="412" t="s">
        <v>282</v>
      </c>
    </row>
    <row r="18" spans="1:3" ht="48" thickBot="1" x14ac:dyDescent="0.25">
      <c r="A18" s="410">
        <v>126</v>
      </c>
      <c r="B18" s="411" t="s">
        <v>283</v>
      </c>
      <c r="C18" s="412" t="s">
        <v>284</v>
      </c>
    </row>
    <row r="19" spans="1:3" ht="32.25" thickBot="1" x14ac:dyDescent="0.25">
      <c r="A19" s="410">
        <v>126</v>
      </c>
      <c r="B19" s="411" t="s">
        <v>285</v>
      </c>
      <c r="C19" s="412" t="s">
        <v>286</v>
      </c>
    </row>
    <row r="20" spans="1:3" ht="63.75" thickBot="1" x14ac:dyDescent="0.25">
      <c r="A20" s="410">
        <v>126</v>
      </c>
      <c r="B20" s="411" t="s">
        <v>287</v>
      </c>
      <c r="C20" s="412" t="s">
        <v>288</v>
      </c>
    </row>
    <row r="21" spans="1:3" ht="16.5" thickBot="1" x14ac:dyDescent="0.25">
      <c r="A21" s="410">
        <v>126</v>
      </c>
      <c r="B21" s="411" t="s">
        <v>289</v>
      </c>
      <c r="C21" s="412" t="s">
        <v>290</v>
      </c>
    </row>
    <row r="22" spans="1:3" ht="48" thickBot="1" x14ac:dyDescent="0.25">
      <c r="A22" s="410">
        <v>126</v>
      </c>
      <c r="B22" s="411" t="s">
        <v>291</v>
      </c>
      <c r="C22" s="412" t="s">
        <v>121</v>
      </c>
    </row>
    <row r="23" spans="1:3" ht="32.25" thickBot="1" x14ac:dyDescent="0.25">
      <c r="A23" s="410">
        <v>126</v>
      </c>
      <c r="B23" s="411" t="s">
        <v>292</v>
      </c>
      <c r="C23" s="412" t="s">
        <v>293</v>
      </c>
    </row>
    <row r="24" spans="1:3" ht="48" thickBot="1" x14ac:dyDescent="0.25">
      <c r="A24" s="410">
        <v>126</v>
      </c>
      <c r="B24" s="411" t="s">
        <v>294</v>
      </c>
      <c r="C24" s="412" t="s">
        <v>295</v>
      </c>
    </row>
    <row r="25" spans="1:3" ht="16.5" thickBot="1" x14ac:dyDescent="0.25">
      <c r="A25" s="410">
        <v>126</v>
      </c>
      <c r="B25" s="411" t="s">
        <v>296</v>
      </c>
      <c r="C25" s="412" t="s">
        <v>297</v>
      </c>
    </row>
    <row r="26" spans="1:3" ht="48" thickBot="1" x14ac:dyDescent="0.25">
      <c r="A26" s="410">
        <v>126</v>
      </c>
      <c r="B26" s="411" t="s">
        <v>298</v>
      </c>
      <c r="C26" s="412" t="s">
        <v>127</v>
      </c>
    </row>
    <row r="27" spans="1:3" ht="32.25" thickBot="1" x14ac:dyDescent="0.25">
      <c r="A27" s="410">
        <v>126</v>
      </c>
      <c r="B27" s="411" t="s">
        <v>299</v>
      </c>
      <c r="C27" s="412" t="s">
        <v>300</v>
      </c>
    </row>
    <row r="28" spans="1:3" ht="79.5" thickBot="1" x14ac:dyDescent="0.25">
      <c r="A28" s="410">
        <v>126</v>
      </c>
      <c r="B28" s="411" t="s">
        <v>301</v>
      </c>
      <c r="C28" s="412" t="s">
        <v>302</v>
      </c>
    </row>
    <row r="29" spans="1:3" ht="63.75" thickBot="1" x14ac:dyDescent="0.25">
      <c r="A29" s="410">
        <v>126</v>
      </c>
      <c r="B29" s="411" t="s">
        <v>303</v>
      </c>
      <c r="C29" s="412" t="s">
        <v>304</v>
      </c>
    </row>
    <row r="30" spans="1:3" ht="32.25" thickBot="1" x14ac:dyDescent="0.25">
      <c r="A30" s="410">
        <v>126</v>
      </c>
      <c r="B30" s="411" t="s">
        <v>305</v>
      </c>
      <c r="C30" s="412" t="s">
        <v>306</v>
      </c>
    </row>
    <row r="31" spans="1:3" ht="32.25" thickBot="1" x14ac:dyDescent="0.25">
      <c r="A31" s="410">
        <v>126</v>
      </c>
      <c r="B31" s="411" t="s">
        <v>307</v>
      </c>
      <c r="C31" s="412" t="s">
        <v>308</v>
      </c>
    </row>
    <row r="32" spans="1:3" ht="32.25" thickBot="1" x14ac:dyDescent="0.25">
      <c r="A32" s="410">
        <v>126</v>
      </c>
      <c r="B32" s="411" t="s">
        <v>309</v>
      </c>
      <c r="C32" s="412" t="s">
        <v>310</v>
      </c>
    </row>
    <row r="33" spans="1:3" ht="95.25" thickBot="1" x14ac:dyDescent="0.25">
      <c r="A33" s="410">
        <v>126</v>
      </c>
      <c r="B33" s="411" t="s">
        <v>311</v>
      </c>
      <c r="C33" s="412" t="s">
        <v>312</v>
      </c>
    </row>
    <row r="34" spans="1:3" x14ac:dyDescent="0.2">
      <c r="A34" s="413"/>
    </row>
  </sheetData>
  <mergeCells count="1">
    <mergeCell ref="A5:C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/>
  </sheetViews>
  <sheetFormatPr defaultRowHeight="11.25" x14ac:dyDescent="0.2"/>
  <cols>
    <col min="2" max="2" width="39.83203125" customWidth="1"/>
    <col min="3" max="3" width="89.6640625" customWidth="1"/>
  </cols>
  <sheetData>
    <row r="1" spans="1:3" ht="18.75" x14ac:dyDescent="0.2">
      <c r="C1" s="317" t="s">
        <v>313</v>
      </c>
    </row>
    <row r="2" spans="1:3" ht="18.75" x14ac:dyDescent="0.2">
      <c r="C2" s="317" t="s">
        <v>25</v>
      </c>
    </row>
    <row r="3" spans="1:3" ht="18.75" x14ac:dyDescent="0.2">
      <c r="C3" s="317" t="s">
        <v>34</v>
      </c>
    </row>
    <row r="4" spans="1:3" ht="18.75" x14ac:dyDescent="0.2">
      <c r="C4" s="317" t="s">
        <v>314</v>
      </c>
    </row>
    <row r="5" spans="1:3" ht="20.25" x14ac:dyDescent="0.2">
      <c r="A5" s="416"/>
    </row>
    <row r="6" spans="1:3" ht="39.75" customHeight="1" x14ac:dyDescent="0.2">
      <c r="A6" s="420" t="s">
        <v>315</v>
      </c>
      <c r="B6" s="420"/>
      <c r="C6" s="420"/>
    </row>
    <row r="7" spans="1:3" ht="16.5" thickBot="1" x14ac:dyDescent="0.25">
      <c r="A7" s="415"/>
    </row>
    <row r="8" spans="1:3" ht="57" thickBot="1" x14ac:dyDescent="0.25">
      <c r="A8" s="417" t="s">
        <v>254</v>
      </c>
      <c r="B8" s="418" t="s">
        <v>316</v>
      </c>
      <c r="C8" s="418" t="s">
        <v>139</v>
      </c>
    </row>
    <row r="9" spans="1:3" ht="19.5" thickBot="1" x14ac:dyDescent="0.25">
      <c r="A9" s="322">
        <v>126</v>
      </c>
      <c r="B9" s="323"/>
      <c r="C9" s="324" t="s">
        <v>153</v>
      </c>
    </row>
    <row r="10" spans="1:3" ht="19.5" thickBot="1" x14ac:dyDescent="0.25">
      <c r="A10" s="322">
        <v>0</v>
      </c>
      <c r="B10" s="323" t="s">
        <v>317</v>
      </c>
      <c r="C10" s="324" t="s">
        <v>318</v>
      </c>
    </row>
    <row r="11" spans="1:3" ht="38.25" thickBot="1" x14ac:dyDescent="0.25">
      <c r="A11" s="322">
        <v>0</v>
      </c>
      <c r="B11" s="323" t="s">
        <v>319</v>
      </c>
      <c r="C11" s="324" t="s">
        <v>29</v>
      </c>
    </row>
    <row r="12" spans="1:3" ht="38.25" thickBot="1" x14ac:dyDescent="0.25">
      <c r="A12" s="322">
        <v>0</v>
      </c>
      <c r="B12" s="323" t="s">
        <v>320</v>
      </c>
      <c r="C12" s="324" t="s">
        <v>30</v>
      </c>
    </row>
    <row r="13" spans="1:3" ht="15.75" x14ac:dyDescent="0.2">
      <c r="A13" s="419"/>
    </row>
  </sheetData>
  <mergeCells count="1">
    <mergeCell ref="A6:C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6"/>
  <sheetViews>
    <sheetView zoomScale="80" zoomScaleNormal="80" workbookViewId="0"/>
  </sheetViews>
  <sheetFormatPr defaultRowHeight="15.75" x14ac:dyDescent="0.2"/>
  <cols>
    <col min="1" max="1" width="31.5" style="21" customWidth="1"/>
    <col min="2" max="2" width="96.33203125" style="22" customWidth="1"/>
    <col min="3" max="4" width="17.1640625" style="25" customWidth="1"/>
    <col min="5" max="5" width="18" style="25" customWidth="1"/>
  </cols>
  <sheetData>
    <row r="1" spans="1:5" x14ac:dyDescent="0.2">
      <c r="C1" s="23"/>
      <c r="D1" s="23"/>
      <c r="E1" s="24" t="s">
        <v>33</v>
      </c>
    </row>
    <row r="2" spans="1:5" x14ac:dyDescent="0.2">
      <c r="C2" s="23"/>
      <c r="D2" s="23"/>
      <c r="E2" s="23" t="s">
        <v>25</v>
      </c>
    </row>
    <row r="3" spans="1:5" x14ac:dyDescent="0.2">
      <c r="C3" s="23"/>
      <c r="D3" s="23"/>
      <c r="E3" s="23" t="s">
        <v>34</v>
      </c>
    </row>
    <row r="4" spans="1:5" x14ac:dyDescent="0.2">
      <c r="C4" s="23"/>
      <c r="D4" s="23"/>
      <c r="E4" s="23" t="s">
        <v>222</v>
      </c>
    </row>
    <row r="6" spans="1:5" ht="39.75" customHeight="1" x14ac:dyDescent="0.3">
      <c r="A6" s="330" t="s">
        <v>35</v>
      </c>
      <c r="B6" s="330"/>
      <c r="C6" s="330"/>
      <c r="D6" s="330"/>
      <c r="E6" s="330"/>
    </row>
    <row r="8" spans="1:5" ht="48" customHeight="1" x14ac:dyDescent="0.2">
      <c r="A8" s="331" t="s">
        <v>36</v>
      </c>
      <c r="B8" s="332" t="s">
        <v>37</v>
      </c>
      <c r="C8" s="26" t="s">
        <v>24</v>
      </c>
      <c r="D8" s="26" t="s">
        <v>28</v>
      </c>
      <c r="E8" s="26" t="s">
        <v>223</v>
      </c>
    </row>
    <row r="9" spans="1:5" ht="16.5" hidden="1" customHeight="1" x14ac:dyDescent="0.2">
      <c r="A9" s="331"/>
      <c r="B9" s="332"/>
      <c r="C9" s="26" t="s">
        <v>38</v>
      </c>
      <c r="D9" s="26" t="s">
        <v>38</v>
      </c>
      <c r="E9" s="26" t="s">
        <v>38</v>
      </c>
    </row>
    <row r="10" spans="1:5" s="30" customFormat="1" ht="31.5" x14ac:dyDescent="0.25">
      <c r="A10" s="27" t="s">
        <v>39</v>
      </c>
      <c r="B10" s="28" t="s">
        <v>40</v>
      </c>
      <c r="C10" s="29">
        <f>C11+C50</f>
        <v>5339130</v>
      </c>
      <c r="D10" s="29">
        <f>D11+D50</f>
        <v>5078000</v>
      </c>
      <c r="E10" s="29">
        <f>E11+E50</f>
        <v>5506900</v>
      </c>
    </row>
    <row r="11" spans="1:5" s="30" customFormat="1" x14ac:dyDescent="0.25">
      <c r="A11" s="27" t="s">
        <v>41</v>
      </c>
      <c r="B11" s="28" t="s">
        <v>42</v>
      </c>
      <c r="C11" s="29">
        <f>C12+C18+C28+C39</f>
        <v>1687000</v>
      </c>
      <c r="D11" s="29">
        <f>D12+D18+D28+D39</f>
        <v>1762000</v>
      </c>
      <c r="E11" s="29">
        <f>E12+E18+E28+E39</f>
        <v>1808000</v>
      </c>
    </row>
    <row r="12" spans="1:5" s="30" customFormat="1" x14ac:dyDescent="0.25">
      <c r="A12" s="31" t="s">
        <v>43</v>
      </c>
      <c r="B12" s="32" t="s">
        <v>44</v>
      </c>
      <c r="C12" s="33">
        <f>C13</f>
        <v>224000</v>
      </c>
      <c r="D12" s="33">
        <f>D13</f>
        <v>231000</v>
      </c>
      <c r="E12" s="33">
        <f>E13</f>
        <v>238000</v>
      </c>
    </row>
    <row r="13" spans="1:5" s="30" customFormat="1" x14ac:dyDescent="0.25">
      <c r="A13" s="34" t="s">
        <v>45</v>
      </c>
      <c r="B13" s="35" t="s">
        <v>46</v>
      </c>
      <c r="C13" s="36">
        <f>C14+C16</f>
        <v>224000</v>
      </c>
      <c r="D13" s="36">
        <f>D14+D16</f>
        <v>231000</v>
      </c>
      <c r="E13" s="36">
        <f>E14+E16</f>
        <v>238000</v>
      </c>
    </row>
    <row r="14" spans="1:5" s="30" customFormat="1" ht="63" x14ac:dyDescent="0.25">
      <c r="A14" s="37" t="s">
        <v>47</v>
      </c>
      <c r="B14" s="38" t="s">
        <v>48</v>
      </c>
      <c r="C14" s="39">
        <f>C15</f>
        <v>220000</v>
      </c>
      <c r="D14" s="39">
        <f>D15</f>
        <v>227000</v>
      </c>
      <c r="E14" s="39">
        <f>E15</f>
        <v>234000</v>
      </c>
    </row>
    <row r="15" spans="1:5" s="30" customFormat="1" ht="63" x14ac:dyDescent="0.25">
      <c r="A15" s="40" t="s">
        <v>49</v>
      </c>
      <c r="B15" s="41" t="s">
        <v>48</v>
      </c>
      <c r="C15" s="42">
        <v>220000</v>
      </c>
      <c r="D15" s="42">
        <v>227000</v>
      </c>
      <c r="E15" s="42">
        <v>234000</v>
      </c>
    </row>
    <row r="16" spans="1:5" ht="31.5" x14ac:dyDescent="0.25">
      <c r="A16" s="37" t="s">
        <v>50</v>
      </c>
      <c r="B16" s="38" t="s">
        <v>51</v>
      </c>
      <c r="C16" s="39">
        <f>C17</f>
        <v>4000</v>
      </c>
      <c r="D16" s="39">
        <f>D17</f>
        <v>4000</v>
      </c>
      <c r="E16" s="39">
        <f>E17</f>
        <v>4000</v>
      </c>
    </row>
    <row r="17" spans="1:5" ht="31.5" x14ac:dyDescent="0.25">
      <c r="A17" s="40" t="s">
        <v>52</v>
      </c>
      <c r="B17" s="43" t="s">
        <v>51</v>
      </c>
      <c r="C17" s="42">
        <v>4000</v>
      </c>
      <c r="D17" s="42">
        <v>4000</v>
      </c>
      <c r="E17" s="42">
        <v>4000</v>
      </c>
    </row>
    <row r="18" spans="1:5" ht="31.5" x14ac:dyDescent="0.25">
      <c r="A18" s="31" t="s">
        <v>53</v>
      </c>
      <c r="B18" s="32" t="s">
        <v>54</v>
      </c>
      <c r="C18" s="33">
        <f>C19</f>
        <v>686000</v>
      </c>
      <c r="D18" s="33">
        <f>D19</f>
        <v>702000</v>
      </c>
      <c r="E18" s="33">
        <f>E19</f>
        <v>717000</v>
      </c>
    </row>
    <row r="19" spans="1:5" s="30" customFormat="1" ht="31.5" x14ac:dyDescent="0.25">
      <c r="A19" s="34" t="s">
        <v>55</v>
      </c>
      <c r="B19" s="35" t="s">
        <v>56</v>
      </c>
      <c r="C19" s="36">
        <f>C20+C22+C24+C27</f>
        <v>686000</v>
      </c>
      <c r="D19" s="36">
        <f>D20+D22+D24+D27</f>
        <v>702000</v>
      </c>
      <c r="E19" s="36">
        <f>E20+E22+E24+E27</f>
        <v>717000</v>
      </c>
    </row>
    <row r="20" spans="1:5" s="30" customFormat="1" ht="63" x14ac:dyDescent="0.25">
      <c r="A20" s="44" t="s">
        <v>57</v>
      </c>
      <c r="B20" s="38" t="s">
        <v>58</v>
      </c>
      <c r="C20" s="39">
        <f>C21</f>
        <v>310000</v>
      </c>
      <c r="D20" s="39">
        <f>D21</f>
        <v>314000</v>
      </c>
      <c r="E20" s="39">
        <f>E21</f>
        <v>316000</v>
      </c>
    </row>
    <row r="21" spans="1:5" ht="94.5" x14ac:dyDescent="0.25">
      <c r="A21" s="45" t="s">
        <v>59</v>
      </c>
      <c r="B21" s="43" t="s">
        <v>60</v>
      </c>
      <c r="C21" s="42">
        <v>310000</v>
      </c>
      <c r="D21" s="42">
        <v>314000</v>
      </c>
      <c r="E21" s="42">
        <v>316000</v>
      </c>
    </row>
    <row r="22" spans="1:5" ht="78.75" x14ac:dyDescent="0.25">
      <c r="A22" s="44" t="s">
        <v>61</v>
      </c>
      <c r="B22" s="38" t="s">
        <v>62</v>
      </c>
      <c r="C22" s="39">
        <f>C23</f>
        <v>2000</v>
      </c>
      <c r="D22" s="39">
        <f>D23</f>
        <v>2000</v>
      </c>
      <c r="E22" s="39">
        <f>E23</f>
        <v>2000</v>
      </c>
    </row>
    <row r="23" spans="1:5" ht="110.25" x14ac:dyDescent="0.25">
      <c r="A23" s="45" t="s">
        <v>63</v>
      </c>
      <c r="B23" s="43" t="s">
        <v>64</v>
      </c>
      <c r="C23" s="42">
        <v>2000</v>
      </c>
      <c r="D23" s="42">
        <v>2000</v>
      </c>
      <c r="E23" s="42">
        <v>2000</v>
      </c>
    </row>
    <row r="24" spans="1:5" ht="63" x14ac:dyDescent="0.25">
      <c r="A24" s="44" t="s">
        <v>65</v>
      </c>
      <c r="B24" s="38" t="s">
        <v>66</v>
      </c>
      <c r="C24" s="39">
        <f>C25</f>
        <v>413000</v>
      </c>
      <c r="D24" s="39">
        <f>D25</f>
        <v>425000</v>
      </c>
      <c r="E24" s="39">
        <f>E25</f>
        <v>440000</v>
      </c>
    </row>
    <row r="25" spans="1:5" s="30" customFormat="1" ht="94.5" x14ac:dyDescent="0.25">
      <c r="A25" s="45" t="s">
        <v>67</v>
      </c>
      <c r="B25" s="43" t="s">
        <v>68</v>
      </c>
      <c r="C25" s="42">
        <v>413000</v>
      </c>
      <c r="D25" s="42">
        <v>425000</v>
      </c>
      <c r="E25" s="42">
        <v>440000</v>
      </c>
    </row>
    <row r="26" spans="1:5" s="46" customFormat="1" ht="63" x14ac:dyDescent="0.25">
      <c r="A26" s="44" t="s">
        <v>69</v>
      </c>
      <c r="B26" s="38" t="s">
        <v>70</v>
      </c>
      <c r="C26" s="39">
        <f>C27</f>
        <v>-39000</v>
      </c>
      <c r="D26" s="39">
        <f>D27</f>
        <v>-39000</v>
      </c>
      <c r="E26" s="39">
        <f>E27</f>
        <v>-41000</v>
      </c>
    </row>
    <row r="27" spans="1:5" s="30" customFormat="1" ht="94.5" x14ac:dyDescent="0.25">
      <c r="A27" s="45" t="s">
        <v>71</v>
      </c>
      <c r="B27" s="43" t="s">
        <v>72</v>
      </c>
      <c r="C27" s="42">
        <v>-39000</v>
      </c>
      <c r="D27" s="42">
        <v>-39000</v>
      </c>
      <c r="E27" s="42">
        <v>-41000</v>
      </c>
    </row>
    <row r="28" spans="1:5" s="30" customFormat="1" x14ac:dyDescent="0.25">
      <c r="A28" s="31" t="s">
        <v>73</v>
      </c>
      <c r="B28" s="32" t="s">
        <v>74</v>
      </c>
      <c r="C28" s="33">
        <f>C29+C36</f>
        <v>10000</v>
      </c>
      <c r="D28" s="33">
        <f>D29+D36</f>
        <v>30000</v>
      </c>
      <c r="E28" s="33">
        <f>E29+E36</f>
        <v>20000</v>
      </c>
    </row>
    <row r="29" spans="1:5" s="30" customFormat="1" ht="31.5" x14ac:dyDescent="0.25">
      <c r="A29" s="34" t="s">
        <v>75</v>
      </c>
      <c r="B29" s="35" t="s">
        <v>76</v>
      </c>
      <c r="C29" s="36">
        <f>C30+C33</f>
        <v>0</v>
      </c>
      <c r="D29" s="36">
        <f>D30+D33</f>
        <v>0</v>
      </c>
      <c r="E29" s="36">
        <f>E30+E33</f>
        <v>0</v>
      </c>
    </row>
    <row r="30" spans="1:5" s="30" customFormat="1" ht="31.5" x14ac:dyDescent="0.25">
      <c r="A30" s="37" t="s">
        <v>77</v>
      </c>
      <c r="B30" s="38" t="s">
        <v>78</v>
      </c>
      <c r="C30" s="39">
        <f t="shared" ref="C30:E31" si="0">C31</f>
        <v>0</v>
      </c>
      <c r="D30" s="39">
        <f t="shared" si="0"/>
        <v>0</v>
      </c>
      <c r="E30" s="39">
        <f t="shared" si="0"/>
        <v>0</v>
      </c>
    </row>
    <row r="31" spans="1:5" ht="31.5" x14ac:dyDescent="0.25">
      <c r="A31" s="47" t="s">
        <v>79</v>
      </c>
      <c r="B31" s="43" t="s">
        <v>78</v>
      </c>
      <c r="C31" s="48">
        <f t="shared" si="0"/>
        <v>0</v>
      </c>
      <c r="D31" s="48">
        <f t="shared" si="0"/>
        <v>0</v>
      </c>
      <c r="E31" s="48">
        <f t="shared" si="0"/>
        <v>0</v>
      </c>
    </row>
    <row r="32" spans="1:5" ht="31.5" x14ac:dyDescent="0.25">
      <c r="A32" s="45" t="s">
        <v>80</v>
      </c>
      <c r="B32" s="43" t="s">
        <v>78</v>
      </c>
      <c r="C32" s="42">
        <v>0</v>
      </c>
      <c r="D32" s="42">
        <v>0</v>
      </c>
      <c r="E32" s="42">
        <v>0</v>
      </c>
    </row>
    <row r="33" spans="1:5" ht="31.5" x14ac:dyDescent="0.25">
      <c r="A33" s="37" t="s">
        <v>81</v>
      </c>
      <c r="B33" s="38" t="s">
        <v>82</v>
      </c>
      <c r="C33" s="39">
        <f t="shared" ref="C33:E34" si="1">C34</f>
        <v>0</v>
      </c>
      <c r="D33" s="39">
        <f t="shared" si="1"/>
        <v>0</v>
      </c>
      <c r="E33" s="39">
        <f t="shared" si="1"/>
        <v>0</v>
      </c>
    </row>
    <row r="34" spans="1:5" ht="31.5" x14ac:dyDescent="0.25">
      <c r="A34" s="47" t="s">
        <v>83</v>
      </c>
      <c r="B34" s="43" t="s">
        <v>82</v>
      </c>
      <c r="C34" s="48">
        <f t="shared" si="1"/>
        <v>0</v>
      </c>
      <c r="D34" s="48">
        <f t="shared" si="1"/>
        <v>0</v>
      </c>
      <c r="E34" s="48">
        <f t="shared" si="1"/>
        <v>0</v>
      </c>
    </row>
    <row r="35" spans="1:5" s="30" customFormat="1" ht="31.5" x14ac:dyDescent="0.25">
      <c r="A35" s="45" t="s">
        <v>84</v>
      </c>
      <c r="B35" s="43" t="s">
        <v>82</v>
      </c>
      <c r="C35" s="42">
        <v>0</v>
      </c>
      <c r="D35" s="42">
        <v>0</v>
      </c>
      <c r="E35" s="42">
        <v>0</v>
      </c>
    </row>
    <row r="36" spans="1:5" s="30" customFormat="1" x14ac:dyDescent="0.25">
      <c r="A36" s="34" t="s">
        <v>85</v>
      </c>
      <c r="B36" s="35" t="s">
        <v>86</v>
      </c>
      <c r="C36" s="36">
        <f t="shared" ref="C36:E37" si="2">C37</f>
        <v>10000</v>
      </c>
      <c r="D36" s="36">
        <f t="shared" si="2"/>
        <v>30000</v>
      </c>
      <c r="E36" s="36">
        <f t="shared" si="2"/>
        <v>20000</v>
      </c>
    </row>
    <row r="37" spans="1:5" x14ac:dyDescent="0.25">
      <c r="A37" s="47" t="s">
        <v>87</v>
      </c>
      <c r="B37" s="43" t="s">
        <v>86</v>
      </c>
      <c r="C37" s="48">
        <f t="shared" si="2"/>
        <v>10000</v>
      </c>
      <c r="D37" s="48">
        <f t="shared" si="2"/>
        <v>30000</v>
      </c>
      <c r="E37" s="48">
        <f t="shared" si="2"/>
        <v>20000</v>
      </c>
    </row>
    <row r="38" spans="1:5" x14ac:dyDescent="0.25">
      <c r="A38" s="45" t="s">
        <v>88</v>
      </c>
      <c r="B38" s="41" t="s">
        <v>89</v>
      </c>
      <c r="C38" s="42">
        <v>10000</v>
      </c>
      <c r="D38" s="42">
        <v>30000</v>
      </c>
      <c r="E38" s="42">
        <v>20000</v>
      </c>
    </row>
    <row r="39" spans="1:5" x14ac:dyDescent="0.25">
      <c r="A39" s="31" t="s">
        <v>90</v>
      </c>
      <c r="B39" s="32" t="s">
        <v>91</v>
      </c>
      <c r="C39" s="33">
        <f>C40+C43</f>
        <v>767000</v>
      </c>
      <c r="D39" s="33">
        <f>D40+D43</f>
        <v>799000</v>
      </c>
      <c r="E39" s="33">
        <f>E40+E43</f>
        <v>833000</v>
      </c>
    </row>
    <row r="40" spans="1:5" x14ac:dyDescent="0.25">
      <c r="A40" s="34" t="s">
        <v>92</v>
      </c>
      <c r="B40" s="35" t="s">
        <v>93</v>
      </c>
      <c r="C40" s="36">
        <f t="shared" ref="C40:E41" si="3">C41</f>
        <v>13000</v>
      </c>
      <c r="D40" s="36">
        <f t="shared" si="3"/>
        <v>13000</v>
      </c>
      <c r="E40" s="36">
        <f t="shared" si="3"/>
        <v>13000</v>
      </c>
    </row>
    <row r="41" spans="1:5" ht="31.5" x14ac:dyDescent="0.25">
      <c r="A41" s="47" t="s">
        <v>94</v>
      </c>
      <c r="B41" s="43" t="s">
        <v>95</v>
      </c>
      <c r="C41" s="48">
        <f t="shared" si="3"/>
        <v>13000</v>
      </c>
      <c r="D41" s="48">
        <f t="shared" si="3"/>
        <v>13000</v>
      </c>
      <c r="E41" s="48">
        <f t="shared" si="3"/>
        <v>13000</v>
      </c>
    </row>
    <row r="42" spans="1:5" ht="31.5" x14ac:dyDescent="0.25">
      <c r="A42" s="45" t="s">
        <v>96</v>
      </c>
      <c r="B42" s="43" t="s">
        <v>97</v>
      </c>
      <c r="C42" s="42">
        <v>13000</v>
      </c>
      <c r="D42" s="42">
        <v>13000</v>
      </c>
      <c r="E42" s="42">
        <v>13000</v>
      </c>
    </row>
    <row r="43" spans="1:5" x14ac:dyDescent="0.25">
      <c r="A43" s="34" t="s">
        <v>98</v>
      </c>
      <c r="B43" s="35" t="s">
        <v>99</v>
      </c>
      <c r="C43" s="36">
        <f>C44+C47</f>
        <v>754000</v>
      </c>
      <c r="D43" s="36">
        <f>D44+D47</f>
        <v>786000</v>
      </c>
      <c r="E43" s="36">
        <f>E44+E47</f>
        <v>820000</v>
      </c>
    </row>
    <row r="44" spans="1:5" x14ac:dyDescent="0.25">
      <c r="A44" s="37" t="s">
        <v>100</v>
      </c>
      <c r="B44" s="38" t="s">
        <v>101</v>
      </c>
      <c r="C44" s="39">
        <f t="shared" ref="C44:E45" si="4">C45</f>
        <v>51000</v>
      </c>
      <c r="D44" s="39">
        <f t="shared" si="4"/>
        <v>51000</v>
      </c>
      <c r="E44" s="39">
        <f t="shared" si="4"/>
        <v>51000</v>
      </c>
    </row>
    <row r="45" spans="1:5" ht="31.5" x14ac:dyDescent="0.25">
      <c r="A45" s="47" t="s">
        <v>102</v>
      </c>
      <c r="B45" s="43" t="s">
        <v>103</v>
      </c>
      <c r="C45" s="48">
        <f t="shared" si="4"/>
        <v>51000</v>
      </c>
      <c r="D45" s="48">
        <f t="shared" si="4"/>
        <v>51000</v>
      </c>
      <c r="E45" s="48">
        <f t="shared" si="4"/>
        <v>51000</v>
      </c>
    </row>
    <row r="46" spans="1:5" ht="63" x14ac:dyDescent="0.25">
      <c r="A46" s="45" t="s">
        <v>104</v>
      </c>
      <c r="B46" s="43" t="s">
        <v>105</v>
      </c>
      <c r="C46" s="42">
        <v>51000</v>
      </c>
      <c r="D46" s="42">
        <v>51000</v>
      </c>
      <c r="E46" s="42">
        <v>51000</v>
      </c>
    </row>
    <row r="47" spans="1:5" x14ac:dyDescent="0.25">
      <c r="A47" s="37" t="s">
        <v>106</v>
      </c>
      <c r="B47" s="38" t="s">
        <v>107</v>
      </c>
      <c r="C47" s="39">
        <f>C49</f>
        <v>703000</v>
      </c>
      <c r="D47" s="39">
        <f>D49</f>
        <v>735000</v>
      </c>
      <c r="E47" s="39">
        <f>E49</f>
        <v>769000</v>
      </c>
    </row>
    <row r="48" spans="1:5" ht="31.5" x14ac:dyDescent="0.25">
      <c r="A48" s="47" t="s">
        <v>108</v>
      </c>
      <c r="B48" s="43" t="s">
        <v>109</v>
      </c>
      <c r="C48" s="48">
        <f>C49</f>
        <v>703000</v>
      </c>
      <c r="D48" s="48">
        <f>D49</f>
        <v>735000</v>
      </c>
      <c r="E48" s="48">
        <f>E49</f>
        <v>769000</v>
      </c>
    </row>
    <row r="49" spans="1:5" ht="63" x14ac:dyDescent="0.25">
      <c r="A49" s="45" t="s">
        <v>110</v>
      </c>
      <c r="B49" s="43" t="s">
        <v>111</v>
      </c>
      <c r="C49" s="42">
        <v>703000</v>
      </c>
      <c r="D49" s="42">
        <v>735000</v>
      </c>
      <c r="E49" s="42">
        <v>769000</v>
      </c>
    </row>
    <row r="50" spans="1:5" x14ac:dyDescent="0.25">
      <c r="A50" s="27" t="s">
        <v>112</v>
      </c>
      <c r="B50" s="28" t="s">
        <v>113</v>
      </c>
      <c r="C50" s="29">
        <f>C51</f>
        <v>3652130</v>
      </c>
      <c r="D50" s="29">
        <f>D51</f>
        <v>3316000</v>
      </c>
      <c r="E50" s="29">
        <f>E51</f>
        <v>3698900</v>
      </c>
    </row>
    <row r="51" spans="1:5" ht="31.5" x14ac:dyDescent="0.25">
      <c r="A51" s="31" t="s">
        <v>114</v>
      </c>
      <c r="B51" s="32" t="s">
        <v>115</v>
      </c>
      <c r="C51" s="33">
        <f>C52+C57+C60+C63</f>
        <v>3652130</v>
      </c>
      <c r="D51" s="33">
        <f>D52+D57+D60</f>
        <v>3316000</v>
      </c>
      <c r="E51" s="33">
        <f>E52+E57+E60</f>
        <v>3698900</v>
      </c>
    </row>
    <row r="52" spans="1:5" s="30" customFormat="1" x14ac:dyDescent="0.25">
      <c r="A52" s="49" t="s">
        <v>116</v>
      </c>
      <c r="B52" s="50" t="s">
        <v>117</v>
      </c>
      <c r="C52" s="51">
        <f>C53+C55</f>
        <v>3299000</v>
      </c>
      <c r="D52" s="51">
        <f>D53+D55</f>
        <v>3207000</v>
      </c>
      <c r="E52" s="51">
        <f>E53+E55</f>
        <v>3234000</v>
      </c>
    </row>
    <row r="53" spans="1:5" s="30" customFormat="1" x14ac:dyDescent="0.25">
      <c r="A53" s="37" t="s">
        <v>118</v>
      </c>
      <c r="B53" s="38" t="s">
        <v>221</v>
      </c>
      <c r="C53" s="39">
        <f>C54</f>
        <v>3266000</v>
      </c>
      <c r="D53" s="39">
        <f>D54</f>
        <v>3174000</v>
      </c>
      <c r="E53" s="39">
        <f>E54</f>
        <v>3200000</v>
      </c>
    </row>
    <row r="54" spans="1:5" ht="31.5" x14ac:dyDescent="0.25">
      <c r="A54" s="45" t="s">
        <v>120</v>
      </c>
      <c r="B54" s="43" t="s">
        <v>227</v>
      </c>
      <c r="C54" s="42">
        <v>3266000</v>
      </c>
      <c r="D54" s="42">
        <v>3174000</v>
      </c>
      <c r="E54" s="42">
        <v>3200000</v>
      </c>
    </row>
    <row r="55" spans="1:5" ht="31.5" x14ac:dyDescent="0.25">
      <c r="A55" s="45" t="s">
        <v>120</v>
      </c>
      <c r="B55" s="43" t="s">
        <v>119</v>
      </c>
      <c r="C55" s="42">
        <f>C56</f>
        <v>33000</v>
      </c>
      <c r="D55" s="42">
        <f>D56</f>
        <v>33000</v>
      </c>
      <c r="E55" s="42">
        <f>E56</f>
        <v>34000</v>
      </c>
    </row>
    <row r="56" spans="1:5" ht="31.5" x14ac:dyDescent="0.25">
      <c r="A56" s="45" t="s">
        <v>120</v>
      </c>
      <c r="B56" s="43" t="s">
        <v>121</v>
      </c>
      <c r="C56" s="42">
        <v>33000</v>
      </c>
      <c r="D56" s="42">
        <v>33000</v>
      </c>
      <c r="E56" s="42">
        <v>34000</v>
      </c>
    </row>
    <row r="57" spans="1:5" ht="31.5" x14ac:dyDescent="0.25">
      <c r="A57" s="45"/>
      <c r="B57" s="50" t="s">
        <v>226</v>
      </c>
      <c r="C57" s="51">
        <f t="shared" ref="C57:E58" si="5">C58</f>
        <v>0</v>
      </c>
      <c r="D57" s="51">
        <f t="shared" si="5"/>
        <v>0</v>
      </c>
      <c r="E57" s="51">
        <f t="shared" si="5"/>
        <v>352100</v>
      </c>
    </row>
    <row r="58" spans="1:5" x14ac:dyDescent="0.25">
      <c r="A58" s="45"/>
      <c r="B58" s="43" t="s">
        <v>225</v>
      </c>
      <c r="C58" s="42">
        <f t="shared" si="5"/>
        <v>0</v>
      </c>
      <c r="D58" s="42">
        <f t="shared" si="5"/>
        <v>0</v>
      </c>
      <c r="E58" s="42">
        <f t="shared" si="5"/>
        <v>352100</v>
      </c>
    </row>
    <row r="59" spans="1:5" x14ac:dyDescent="0.25">
      <c r="A59" s="45"/>
      <c r="B59" s="43" t="s">
        <v>224</v>
      </c>
      <c r="C59" s="42">
        <v>0</v>
      </c>
      <c r="D59" s="42">
        <v>0</v>
      </c>
      <c r="E59" s="42">
        <v>352100</v>
      </c>
    </row>
    <row r="60" spans="1:5" x14ac:dyDescent="0.25">
      <c r="A60" s="49" t="s">
        <v>122</v>
      </c>
      <c r="B60" s="50" t="s">
        <v>123</v>
      </c>
      <c r="C60" s="51">
        <f t="shared" ref="C60:E61" si="6">C61</f>
        <v>105400</v>
      </c>
      <c r="D60" s="51">
        <f t="shared" si="6"/>
        <v>109000</v>
      </c>
      <c r="E60" s="51">
        <f t="shared" si="6"/>
        <v>112800</v>
      </c>
    </row>
    <row r="61" spans="1:5" ht="31.5" x14ac:dyDescent="0.25">
      <c r="A61" s="37" t="s">
        <v>124</v>
      </c>
      <c r="B61" s="38" t="s">
        <v>125</v>
      </c>
      <c r="C61" s="39">
        <f t="shared" si="6"/>
        <v>105400</v>
      </c>
      <c r="D61" s="39">
        <f t="shared" si="6"/>
        <v>109000</v>
      </c>
      <c r="E61" s="39">
        <f t="shared" si="6"/>
        <v>112800</v>
      </c>
    </row>
    <row r="62" spans="1:5" ht="31.5" x14ac:dyDescent="0.25">
      <c r="A62" s="45" t="s">
        <v>126</v>
      </c>
      <c r="B62" s="43" t="s">
        <v>127</v>
      </c>
      <c r="C62" s="42">
        <v>105400</v>
      </c>
      <c r="D62" s="42">
        <v>109000</v>
      </c>
      <c r="E62" s="42">
        <v>112800</v>
      </c>
    </row>
    <row r="63" spans="1:5" x14ac:dyDescent="0.25">
      <c r="A63" s="45"/>
      <c r="B63" s="50" t="s">
        <v>228</v>
      </c>
      <c r="C63" s="51">
        <f t="shared" ref="C63:E64" si="7">C64</f>
        <v>247730</v>
      </c>
      <c r="D63" s="51">
        <f t="shared" si="7"/>
        <v>0</v>
      </c>
      <c r="E63" s="51">
        <f t="shared" si="7"/>
        <v>0</v>
      </c>
    </row>
    <row r="64" spans="1:5" x14ac:dyDescent="0.25">
      <c r="A64" s="45"/>
      <c r="B64" s="294" t="s">
        <v>229</v>
      </c>
      <c r="C64" s="295">
        <f t="shared" si="7"/>
        <v>247730</v>
      </c>
      <c r="D64" s="295">
        <f t="shared" si="7"/>
        <v>0</v>
      </c>
      <c r="E64" s="295">
        <f t="shared" si="7"/>
        <v>0</v>
      </c>
    </row>
    <row r="65" spans="1:5" ht="31.5" x14ac:dyDescent="0.25">
      <c r="A65" s="45"/>
      <c r="B65" s="43" t="s">
        <v>230</v>
      </c>
      <c r="C65" s="42">
        <v>247730</v>
      </c>
      <c r="D65" s="42">
        <v>0</v>
      </c>
      <c r="E65" s="42">
        <v>0</v>
      </c>
    </row>
    <row r="66" spans="1:5" s="30" customFormat="1" ht="15.95" customHeight="1" x14ac:dyDescent="0.25">
      <c r="A66" s="52"/>
      <c r="B66" s="53" t="s">
        <v>128</v>
      </c>
      <c r="C66" s="54">
        <f>C10</f>
        <v>5339130</v>
      </c>
      <c r="D66" s="54">
        <f>D10</f>
        <v>5078000</v>
      </c>
      <c r="E66" s="54">
        <f>E10</f>
        <v>5506900</v>
      </c>
    </row>
  </sheetData>
  <mergeCells count="3">
    <mergeCell ref="A6:E6"/>
    <mergeCell ref="A8:A9"/>
    <mergeCell ref="B8:B9"/>
  </mergeCells>
  <pageMargins left="0.70866141732283472" right="0.39" top="0.45" bottom="0.44" header="0.31496062992125984" footer="0.31496062992125984"/>
  <pageSetup paperSize="9" scale="64" fitToHeight="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workbookViewId="0"/>
  </sheetViews>
  <sheetFormatPr defaultRowHeight="12.75" x14ac:dyDescent="0.2"/>
  <cols>
    <col min="1" max="1" width="80.33203125" style="58" customWidth="1"/>
    <col min="2" max="2" width="0" style="58" hidden="1" customWidth="1"/>
    <col min="3" max="3" width="5.6640625" style="58" customWidth="1"/>
    <col min="4" max="4" width="7.6640625" style="58" customWidth="1"/>
    <col min="5" max="6" width="0" style="58" hidden="1" customWidth="1"/>
    <col min="7" max="7" width="18.33203125" style="58" customWidth="1"/>
    <col min="8" max="8" width="17.1640625" style="58" customWidth="1"/>
    <col min="9" max="9" width="16.6640625" style="58" customWidth="1"/>
    <col min="10" max="241" width="10.6640625" style="58" customWidth="1"/>
    <col min="242" max="16384" width="9.33203125" style="58"/>
  </cols>
  <sheetData>
    <row r="1" spans="1:9" ht="15" customHeight="1" x14ac:dyDescent="0.3">
      <c r="A1" s="55"/>
      <c r="B1" s="55"/>
      <c r="C1" s="55"/>
      <c r="D1" s="20"/>
      <c r="E1" s="20"/>
      <c r="F1" s="20"/>
      <c r="G1" s="56" t="s">
        <v>129</v>
      </c>
      <c r="H1" s="57"/>
      <c r="I1" s="57"/>
    </row>
    <row r="2" spans="1:9" ht="15" customHeight="1" x14ac:dyDescent="0.3">
      <c r="A2" s="55"/>
      <c r="B2" s="55"/>
      <c r="C2" s="55"/>
      <c r="D2" s="20"/>
      <c r="E2" s="20"/>
      <c r="F2" s="20"/>
      <c r="G2" s="59" t="s">
        <v>25</v>
      </c>
      <c r="H2" s="57"/>
      <c r="I2" s="57"/>
    </row>
    <row r="3" spans="1:9" ht="15" customHeight="1" x14ac:dyDescent="0.3">
      <c r="A3" s="55"/>
      <c r="B3" s="55"/>
      <c r="C3" s="55"/>
      <c r="D3" s="20"/>
      <c r="E3" s="20"/>
      <c r="F3" s="20"/>
      <c r="G3" s="59" t="s">
        <v>137</v>
      </c>
      <c r="H3" s="57"/>
      <c r="I3" s="57"/>
    </row>
    <row r="4" spans="1:9" ht="15" customHeight="1" x14ac:dyDescent="0.3">
      <c r="A4" s="55"/>
      <c r="B4" s="60"/>
      <c r="C4" s="61"/>
      <c r="D4" s="19"/>
      <c r="E4" s="19"/>
      <c r="F4" s="19"/>
      <c r="G4" s="62" t="s">
        <v>231</v>
      </c>
      <c r="H4" s="57"/>
      <c r="I4" s="57"/>
    </row>
    <row r="5" spans="1:9" ht="17.25" customHeight="1" x14ac:dyDescent="0.3">
      <c r="A5" s="55"/>
      <c r="B5" s="60"/>
      <c r="C5" s="61"/>
      <c r="D5" s="19"/>
      <c r="E5" s="19"/>
      <c r="F5" s="19"/>
      <c r="G5" s="57"/>
      <c r="H5" s="57"/>
      <c r="I5" s="57"/>
    </row>
    <row r="6" spans="1:9" ht="37.5" customHeight="1" x14ac:dyDescent="0.2">
      <c r="A6" s="333" t="s">
        <v>246</v>
      </c>
      <c r="B6" s="333"/>
      <c r="C6" s="333"/>
      <c r="D6" s="333"/>
      <c r="E6" s="333"/>
      <c r="F6" s="333"/>
      <c r="G6" s="333"/>
      <c r="H6" s="333"/>
      <c r="I6" s="333"/>
    </row>
    <row r="7" spans="1:9" ht="11.25" customHeight="1" thickBot="1" x14ac:dyDescent="0.35">
      <c r="A7" s="55"/>
      <c r="B7" s="55"/>
      <c r="C7" s="55"/>
      <c r="D7" s="20"/>
      <c r="E7" s="20"/>
      <c r="F7" s="20"/>
      <c r="G7" s="57"/>
      <c r="H7" s="57"/>
      <c r="I7" s="57"/>
    </row>
    <row r="8" spans="1:9" ht="18.75" hidden="1" customHeight="1" x14ac:dyDescent="0.2">
      <c r="A8" s="63"/>
      <c r="B8" s="64"/>
      <c r="C8" s="64"/>
      <c r="D8" s="64"/>
      <c r="E8" s="64"/>
      <c r="F8" s="64"/>
      <c r="G8" s="64"/>
      <c r="H8" s="64"/>
      <c r="I8" s="65" t="s">
        <v>19</v>
      </c>
    </row>
    <row r="9" spans="1:9" ht="18" customHeight="1" thickBot="1" x14ac:dyDescent="0.25">
      <c r="A9" s="66" t="s">
        <v>130</v>
      </c>
      <c r="B9" s="68" t="s">
        <v>131</v>
      </c>
      <c r="C9" s="69" t="s">
        <v>132</v>
      </c>
      <c r="D9" s="69" t="s">
        <v>133</v>
      </c>
      <c r="E9" s="70" t="s">
        <v>134</v>
      </c>
      <c r="F9" s="70" t="s">
        <v>135</v>
      </c>
      <c r="G9" s="67">
        <v>2022</v>
      </c>
      <c r="H9" s="67">
        <v>2023</v>
      </c>
      <c r="I9" s="71">
        <v>2024</v>
      </c>
    </row>
    <row r="10" spans="1:9" ht="15.95" customHeight="1" x14ac:dyDescent="0.2">
      <c r="A10" s="153" t="s">
        <v>204</v>
      </c>
      <c r="B10" s="154"/>
      <c r="C10" s="172">
        <v>1</v>
      </c>
      <c r="D10" s="172">
        <v>0</v>
      </c>
      <c r="E10" s="334"/>
      <c r="F10" s="334"/>
      <c r="G10" s="155">
        <f>G11+G12+G13</f>
        <v>2490610</v>
      </c>
      <c r="H10" s="155">
        <f>H11+H12+H13</f>
        <v>2431480</v>
      </c>
      <c r="I10" s="156">
        <f>I11+I12+I13</f>
        <v>2604680</v>
      </c>
    </row>
    <row r="11" spans="1:9" ht="27.75" customHeight="1" x14ac:dyDescent="0.2">
      <c r="A11" s="157" t="s">
        <v>156</v>
      </c>
      <c r="B11" s="158"/>
      <c r="C11" s="159">
        <v>1</v>
      </c>
      <c r="D11" s="159">
        <v>2</v>
      </c>
      <c r="E11" s="335"/>
      <c r="F11" s="335"/>
      <c r="G11" s="160">
        <f>'ПРиложение 7'!O11</f>
        <v>690400</v>
      </c>
      <c r="H11" s="160">
        <f>'ПРиложение 7'!P11</f>
        <v>672400</v>
      </c>
      <c r="I11" s="161">
        <f>'ПРиложение 7'!Q11</f>
        <v>706400</v>
      </c>
    </row>
    <row r="12" spans="1:9" ht="39.75" customHeight="1" x14ac:dyDescent="0.2">
      <c r="A12" s="157" t="s">
        <v>164</v>
      </c>
      <c r="B12" s="158"/>
      <c r="C12" s="159">
        <v>1</v>
      </c>
      <c r="D12" s="159">
        <v>4</v>
      </c>
      <c r="E12" s="335"/>
      <c r="F12" s="335"/>
      <c r="G12" s="160">
        <f>'ПРиложение 7'!O16</f>
        <v>1776710</v>
      </c>
      <c r="H12" s="160">
        <f>'ПРиложение 7'!P16</f>
        <v>1735580</v>
      </c>
      <c r="I12" s="161">
        <f>'ПРиложение 7'!Q16</f>
        <v>1874780</v>
      </c>
    </row>
    <row r="13" spans="1:9" ht="30" customHeight="1" x14ac:dyDescent="0.2">
      <c r="A13" s="157" t="s">
        <v>170</v>
      </c>
      <c r="B13" s="158"/>
      <c r="C13" s="159">
        <v>1</v>
      </c>
      <c r="D13" s="159">
        <v>6</v>
      </c>
      <c r="E13" s="335"/>
      <c r="F13" s="335"/>
      <c r="G13" s="160">
        <f>'ПРиложение 7'!O25</f>
        <v>23500</v>
      </c>
      <c r="H13" s="160">
        <f>'ПРиложение 7'!P25</f>
        <v>23500</v>
      </c>
      <c r="I13" s="161">
        <f>'ПРиложение 7'!Q25</f>
        <v>23500</v>
      </c>
    </row>
    <row r="14" spans="1:9" ht="15.95" customHeight="1" x14ac:dyDescent="0.2">
      <c r="A14" s="162" t="s">
        <v>205</v>
      </c>
      <c r="B14" s="158"/>
      <c r="C14" s="171">
        <v>2</v>
      </c>
      <c r="D14" s="171">
        <v>0</v>
      </c>
      <c r="E14" s="335"/>
      <c r="F14" s="335"/>
      <c r="G14" s="163">
        <f>G15</f>
        <v>107400</v>
      </c>
      <c r="H14" s="163">
        <f>H15</f>
        <v>111000</v>
      </c>
      <c r="I14" s="164">
        <f>I15</f>
        <v>114900</v>
      </c>
    </row>
    <row r="15" spans="1:9" ht="18.75" customHeight="1" x14ac:dyDescent="0.2">
      <c r="A15" s="165" t="s">
        <v>173</v>
      </c>
      <c r="B15" s="158"/>
      <c r="C15" s="159">
        <v>2</v>
      </c>
      <c r="D15" s="159">
        <v>3</v>
      </c>
      <c r="E15" s="335"/>
      <c r="F15" s="335"/>
      <c r="G15" s="160">
        <f>'ПРиложение 7'!O30</f>
        <v>107400</v>
      </c>
      <c r="H15" s="160">
        <f>'ПРиложение 7'!P30</f>
        <v>111000</v>
      </c>
      <c r="I15" s="161">
        <f>'ПРиложение 7'!Q30</f>
        <v>114900</v>
      </c>
    </row>
    <row r="16" spans="1:9" ht="15.75" customHeight="1" x14ac:dyDescent="0.2">
      <c r="A16" s="166" t="s">
        <v>206</v>
      </c>
      <c r="B16" s="158"/>
      <c r="C16" s="171">
        <v>3</v>
      </c>
      <c r="D16" s="171">
        <v>0</v>
      </c>
      <c r="E16" s="335"/>
      <c r="F16" s="335"/>
      <c r="G16" s="163">
        <f>G17</f>
        <v>80000</v>
      </c>
      <c r="H16" s="163">
        <f>H17</f>
        <v>70000</v>
      </c>
      <c r="I16" s="164">
        <f>I17</f>
        <v>80000</v>
      </c>
    </row>
    <row r="17" spans="1:9" ht="15.95" customHeight="1" x14ac:dyDescent="0.2">
      <c r="A17" s="167" t="s">
        <v>178</v>
      </c>
      <c r="B17" s="158"/>
      <c r="C17" s="159">
        <v>3</v>
      </c>
      <c r="D17" s="159">
        <v>10</v>
      </c>
      <c r="E17" s="335"/>
      <c r="F17" s="335"/>
      <c r="G17" s="160">
        <f>'ПРиложение 7'!O37</f>
        <v>80000</v>
      </c>
      <c r="H17" s="160">
        <f>'ПРиложение 7'!P37</f>
        <v>70000</v>
      </c>
      <c r="I17" s="161">
        <f>'ПРиложение 7'!Q37</f>
        <v>80000</v>
      </c>
    </row>
    <row r="18" spans="1:9" ht="15.95" customHeight="1" x14ac:dyDescent="0.2">
      <c r="A18" s="162" t="s">
        <v>207</v>
      </c>
      <c r="B18" s="158"/>
      <c r="C18" s="171">
        <v>4</v>
      </c>
      <c r="D18" s="171">
        <v>0</v>
      </c>
      <c r="E18" s="335"/>
      <c r="F18" s="335"/>
      <c r="G18" s="163">
        <f>G19</f>
        <v>660000</v>
      </c>
      <c r="H18" s="163">
        <f>H19</f>
        <v>581900</v>
      </c>
      <c r="I18" s="164">
        <f>I19</f>
        <v>707000</v>
      </c>
    </row>
    <row r="19" spans="1:9" ht="15.95" customHeight="1" x14ac:dyDescent="0.2">
      <c r="A19" s="168" t="s">
        <v>199</v>
      </c>
      <c r="B19" s="158"/>
      <c r="C19" s="159">
        <v>4</v>
      </c>
      <c r="D19" s="159">
        <v>9</v>
      </c>
      <c r="E19" s="335"/>
      <c r="F19" s="335"/>
      <c r="G19" s="160">
        <f>'ПРиложение 7'!O43</f>
        <v>660000</v>
      </c>
      <c r="H19" s="160">
        <f>'ПРиложение 7'!P43</f>
        <v>581900</v>
      </c>
      <c r="I19" s="161">
        <f>'ПРиложение 7'!Q43</f>
        <v>707000</v>
      </c>
    </row>
    <row r="20" spans="1:9" ht="15.95" customHeight="1" x14ac:dyDescent="0.2">
      <c r="A20" s="162" t="s">
        <v>208</v>
      </c>
      <c r="B20" s="158"/>
      <c r="C20" s="171">
        <v>5</v>
      </c>
      <c r="D20" s="171">
        <v>0</v>
      </c>
      <c r="E20" s="335"/>
      <c r="F20" s="335"/>
      <c r="G20" s="163">
        <f>G21</f>
        <v>30000</v>
      </c>
      <c r="H20" s="163">
        <f>H21</f>
        <v>30000</v>
      </c>
      <c r="I20" s="164">
        <f>I21</f>
        <v>50000</v>
      </c>
    </row>
    <row r="21" spans="1:9" ht="15.95" customHeight="1" x14ac:dyDescent="0.2">
      <c r="A21" s="168" t="s">
        <v>187</v>
      </c>
      <c r="B21" s="158"/>
      <c r="C21" s="159">
        <v>5</v>
      </c>
      <c r="D21" s="159">
        <v>3</v>
      </c>
      <c r="E21" s="335"/>
      <c r="F21" s="335"/>
      <c r="G21" s="160">
        <f>'ПРиложение 7'!O53</f>
        <v>30000</v>
      </c>
      <c r="H21" s="160">
        <f>'ПРиложение 7'!P53</f>
        <v>30000</v>
      </c>
      <c r="I21" s="161">
        <f>'ПРиложение 7'!Q53</f>
        <v>50000</v>
      </c>
    </row>
    <row r="22" spans="1:9" ht="15.95" customHeight="1" x14ac:dyDescent="0.2">
      <c r="A22" s="162" t="s">
        <v>209</v>
      </c>
      <c r="B22" s="158"/>
      <c r="C22" s="171">
        <v>8</v>
      </c>
      <c r="D22" s="171">
        <v>0</v>
      </c>
      <c r="E22" s="335"/>
      <c r="F22" s="335"/>
      <c r="G22" s="163">
        <f>G23</f>
        <v>1971120</v>
      </c>
      <c r="H22" s="163">
        <f>H23</f>
        <v>1853620</v>
      </c>
      <c r="I22" s="164">
        <f>I23</f>
        <v>1950320</v>
      </c>
    </row>
    <row r="23" spans="1:9" ht="15.95" customHeight="1" x14ac:dyDescent="0.2">
      <c r="A23" s="167" t="s">
        <v>191</v>
      </c>
      <c r="B23" s="158"/>
      <c r="C23" s="159">
        <v>8</v>
      </c>
      <c r="D23" s="159">
        <v>1</v>
      </c>
      <c r="E23" s="335"/>
      <c r="F23" s="335"/>
      <c r="G23" s="160">
        <f>'ПРиложение 7'!O59</f>
        <v>1971120</v>
      </c>
      <c r="H23" s="160">
        <f>'ПРиложение 7'!P59</f>
        <v>1853620</v>
      </c>
      <c r="I23" s="161">
        <f>'ПРиложение 7'!Q59</f>
        <v>1950320</v>
      </c>
    </row>
    <row r="24" spans="1:9" ht="15.95" customHeight="1" thickBot="1" x14ac:dyDescent="0.25">
      <c r="A24" s="178" t="s">
        <v>136</v>
      </c>
      <c r="B24" s="158"/>
      <c r="C24" s="179" t="s">
        <v>210</v>
      </c>
      <c r="D24" s="179" t="s">
        <v>210</v>
      </c>
      <c r="E24" s="335"/>
      <c r="F24" s="335"/>
      <c r="G24" s="169">
        <f>G10+G14+G16+G18+G20+G22</f>
        <v>5339130</v>
      </c>
      <c r="H24" s="169">
        <f>H10+H14+H16+H18+H20+H22</f>
        <v>5078000</v>
      </c>
      <c r="I24" s="170">
        <f>I10+I14+I16+I18+I20+I22</f>
        <v>5506900</v>
      </c>
    </row>
    <row r="25" spans="1:9" ht="25.5" customHeight="1" x14ac:dyDescent="0.3">
      <c r="A25" s="20"/>
      <c r="B25" s="20"/>
      <c r="C25" s="20"/>
      <c r="D25" s="20"/>
      <c r="E25" s="20"/>
      <c r="F25" s="20"/>
      <c r="G25" s="20"/>
      <c r="H25" s="73"/>
      <c r="I25" s="73"/>
    </row>
  </sheetData>
  <mergeCells count="16">
    <mergeCell ref="E14:F14"/>
    <mergeCell ref="E21:F21"/>
    <mergeCell ref="E22:F22"/>
    <mergeCell ref="E23:F23"/>
    <mergeCell ref="E24:F24"/>
    <mergeCell ref="E15:F15"/>
    <mergeCell ref="E16:F16"/>
    <mergeCell ref="E17:F17"/>
    <mergeCell ref="E18:F18"/>
    <mergeCell ref="E19:F19"/>
    <mergeCell ref="E20:F20"/>
    <mergeCell ref="A6:I6"/>
    <mergeCell ref="E10:F10"/>
    <mergeCell ref="E11:F11"/>
    <mergeCell ref="E12:F12"/>
    <mergeCell ref="E13:F13"/>
  </mergeCells>
  <pageMargins left="0.79" right="0.26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1"/>
  <sheetViews>
    <sheetView topLeftCell="B1" zoomScaleNormal="100" workbookViewId="0">
      <selection activeCell="B1" sqref="B1"/>
    </sheetView>
  </sheetViews>
  <sheetFormatPr defaultRowHeight="12.75" x14ac:dyDescent="0.2"/>
  <cols>
    <col min="1" max="1" width="1.6640625" style="58" hidden="1" customWidth="1"/>
    <col min="2" max="2" width="1" style="58" customWidth="1"/>
    <col min="3" max="3" width="0.83203125" style="58" customWidth="1"/>
    <col min="4" max="5" width="0.6640625" style="58" customWidth="1"/>
    <col min="6" max="6" width="67" style="58" customWidth="1"/>
    <col min="7" max="7" width="6" style="58" customWidth="1"/>
    <col min="8" max="8" width="6.6640625" style="58" customWidth="1"/>
    <col min="9" max="9" width="13.5" style="151" customWidth="1"/>
    <col min="10" max="10" width="6.5" style="131" customWidth="1"/>
    <col min="11" max="14" width="0" style="58" hidden="1" customWidth="1"/>
    <col min="15" max="15" width="16" style="58" customWidth="1"/>
    <col min="16" max="16" width="14.83203125" style="58" customWidth="1"/>
    <col min="17" max="17" width="15" style="58" customWidth="1"/>
    <col min="18" max="16384" width="9.33203125" style="58"/>
  </cols>
  <sheetData>
    <row r="1" spans="1:17" ht="18" x14ac:dyDescent="0.25">
      <c r="A1" s="136"/>
      <c r="B1" s="136"/>
      <c r="C1" s="136"/>
      <c r="D1" s="136"/>
      <c r="E1" s="136"/>
      <c r="F1" s="136"/>
      <c r="G1" s="136"/>
      <c r="H1" s="136"/>
      <c r="I1" s="173" t="s">
        <v>202</v>
      </c>
      <c r="J1" s="137"/>
      <c r="K1" s="137"/>
      <c r="L1" s="136"/>
      <c r="M1" s="136"/>
      <c r="N1" s="136"/>
      <c r="O1" s="136"/>
      <c r="P1" s="136"/>
      <c r="Q1" s="136"/>
    </row>
    <row r="2" spans="1:17" ht="15" customHeight="1" x14ac:dyDescent="0.25">
      <c r="A2" s="136"/>
      <c r="B2" s="136"/>
      <c r="C2" s="136"/>
      <c r="D2" s="136"/>
      <c r="E2" s="136"/>
      <c r="F2" s="136"/>
      <c r="G2" s="136"/>
      <c r="H2" s="136"/>
      <c r="I2" s="173" t="s">
        <v>25</v>
      </c>
      <c r="J2" s="137"/>
      <c r="K2" s="137"/>
      <c r="L2" s="136"/>
      <c r="M2" s="136"/>
      <c r="N2" s="136"/>
      <c r="O2" s="136"/>
      <c r="P2" s="136"/>
      <c r="Q2" s="136"/>
    </row>
    <row r="3" spans="1:17" ht="13.5" customHeight="1" x14ac:dyDescent="0.3">
      <c r="A3" s="136"/>
      <c r="B3" s="136"/>
      <c r="C3" s="136"/>
      <c r="D3" s="136"/>
      <c r="E3" s="136"/>
      <c r="F3" s="136"/>
      <c r="G3" s="136"/>
      <c r="H3" s="136"/>
      <c r="I3" s="173" t="s">
        <v>197</v>
      </c>
      <c r="J3" s="138"/>
      <c r="K3" s="138"/>
      <c r="L3" s="139"/>
      <c r="M3" s="140"/>
      <c r="N3" s="140"/>
      <c r="O3" s="140"/>
      <c r="P3" s="140"/>
      <c r="Q3" s="136"/>
    </row>
    <row r="4" spans="1:17" ht="18.75" x14ac:dyDescent="0.3">
      <c r="A4" s="136"/>
      <c r="B4" s="136"/>
      <c r="C4" s="136"/>
      <c r="D4" s="136"/>
      <c r="E4" s="136"/>
      <c r="F4" s="136"/>
      <c r="G4" s="136"/>
      <c r="H4" s="136"/>
      <c r="I4" s="174" t="s">
        <v>239</v>
      </c>
      <c r="J4" s="141"/>
      <c r="K4" s="141"/>
      <c r="L4" s="142"/>
      <c r="M4" s="143"/>
      <c r="N4" s="143"/>
      <c r="O4" s="143"/>
      <c r="P4" s="136"/>
      <c r="Q4" s="136"/>
    </row>
    <row r="5" spans="1:17" x14ac:dyDescent="0.2">
      <c r="A5" s="136"/>
      <c r="B5" s="136"/>
      <c r="C5" s="136"/>
      <c r="D5" s="136"/>
      <c r="E5" s="136"/>
      <c r="F5" s="136"/>
      <c r="G5" s="136"/>
      <c r="H5" s="136"/>
      <c r="I5" s="144"/>
      <c r="J5" s="145"/>
      <c r="K5" s="136"/>
      <c r="L5" s="136"/>
      <c r="M5" s="136"/>
      <c r="N5" s="136"/>
      <c r="O5" s="146"/>
      <c r="P5" s="136"/>
      <c r="Q5" s="136"/>
    </row>
    <row r="6" spans="1:17" ht="79.5" customHeight="1" x14ac:dyDescent="0.3">
      <c r="A6" s="336" t="s">
        <v>240</v>
      </c>
      <c r="B6" s="337"/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7"/>
      <c r="O6" s="337"/>
      <c r="P6" s="337"/>
      <c r="Q6" s="337"/>
    </row>
    <row r="7" spans="1:17" ht="25.5" customHeight="1" thickBot="1" x14ac:dyDescent="0.25">
      <c r="A7" s="135"/>
      <c r="B7" s="147" t="s">
        <v>138</v>
      </c>
      <c r="C7" s="132"/>
      <c r="D7" s="132"/>
      <c r="E7" s="132"/>
      <c r="F7" s="132"/>
      <c r="G7" s="132"/>
      <c r="H7" s="132" t="s">
        <v>201</v>
      </c>
      <c r="I7" s="148"/>
      <c r="J7" s="133"/>
      <c r="K7" s="134"/>
      <c r="L7" s="134"/>
      <c r="M7" s="134"/>
      <c r="N7" s="134"/>
      <c r="O7" s="134"/>
      <c r="P7" s="146"/>
      <c r="Q7" s="136"/>
    </row>
    <row r="8" spans="1:17" s="74" customFormat="1" ht="26.25" customHeight="1" thickBot="1" x14ac:dyDescent="0.25">
      <c r="A8" s="180"/>
      <c r="B8" s="186"/>
      <c r="C8" s="75"/>
      <c r="D8" s="75"/>
      <c r="E8" s="76"/>
      <c r="F8" s="177" t="s">
        <v>139</v>
      </c>
      <c r="G8" s="175" t="s">
        <v>132</v>
      </c>
      <c r="H8" s="175" t="s">
        <v>133</v>
      </c>
      <c r="I8" s="175" t="s">
        <v>140</v>
      </c>
      <c r="J8" s="175" t="s">
        <v>141</v>
      </c>
      <c r="K8" s="176" t="s">
        <v>142</v>
      </c>
      <c r="L8" s="176" t="s">
        <v>143</v>
      </c>
      <c r="M8" s="176" t="s">
        <v>144</v>
      </c>
      <c r="N8" s="176" t="s">
        <v>145</v>
      </c>
      <c r="O8" s="149">
        <v>2022</v>
      </c>
      <c r="P8" s="150">
        <v>2023</v>
      </c>
      <c r="Q8" s="150">
        <v>2024</v>
      </c>
    </row>
    <row r="9" spans="1:17" s="74" customFormat="1" ht="18.75" customHeight="1" thickTop="1" thickBot="1" x14ac:dyDescent="0.25">
      <c r="A9" s="180"/>
      <c r="B9" s="187"/>
      <c r="C9" s="77"/>
      <c r="D9" s="77"/>
      <c r="E9" s="77"/>
      <c r="F9" s="188">
        <v>1</v>
      </c>
      <c r="G9" s="188">
        <v>2</v>
      </c>
      <c r="H9" s="189">
        <v>3</v>
      </c>
      <c r="I9" s="190">
        <v>4</v>
      </c>
      <c r="J9" s="191">
        <v>5</v>
      </c>
      <c r="K9" s="191">
        <v>7</v>
      </c>
      <c r="L9" s="191">
        <v>8</v>
      </c>
      <c r="M9" s="191">
        <v>9</v>
      </c>
      <c r="N9" s="191">
        <v>10</v>
      </c>
      <c r="O9" s="192">
        <v>6</v>
      </c>
      <c r="P9" s="189">
        <v>7</v>
      </c>
      <c r="Q9" s="181">
        <v>8</v>
      </c>
    </row>
    <row r="10" spans="1:17" s="74" customFormat="1" ht="14.25" customHeight="1" x14ac:dyDescent="0.2">
      <c r="A10" s="182"/>
      <c r="B10" s="338" t="s">
        <v>155</v>
      </c>
      <c r="C10" s="339"/>
      <c r="D10" s="340"/>
      <c r="E10" s="340"/>
      <c r="F10" s="341"/>
      <c r="G10" s="193">
        <v>1</v>
      </c>
      <c r="H10" s="193">
        <v>0</v>
      </c>
      <c r="I10" s="194">
        <v>0</v>
      </c>
      <c r="J10" s="195">
        <v>0</v>
      </c>
      <c r="K10" s="196">
        <v>3576900</v>
      </c>
      <c r="L10" s="197">
        <v>0</v>
      </c>
      <c r="M10" s="197">
        <v>0</v>
      </c>
      <c r="N10" s="198">
        <v>0</v>
      </c>
      <c r="O10" s="199">
        <f>O13+O18+O25</f>
        <v>2490610</v>
      </c>
      <c r="P10" s="199">
        <f>P13+P18+P25</f>
        <v>2431480</v>
      </c>
      <c r="Q10" s="199">
        <f>Q13+Q18+Q25</f>
        <v>2604680</v>
      </c>
    </row>
    <row r="11" spans="1:17" s="74" customFormat="1" ht="24" customHeight="1" x14ac:dyDescent="0.2">
      <c r="A11" s="182"/>
      <c r="B11" s="200"/>
      <c r="C11" s="342" t="s">
        <v>156</v>
      </c>
      <c r="D11" s="343"/>
      <c r="E11" s="343"/>
      <c r="F11" s="344"/>
      <c r="G11" s="201">
        <v>1</v>
      </c>
      <c r="H11" s="201">
        <v>2</v>
      </c>
      <c r="I11" s="202">
        <v>0</v>
      </c>
      <c r="J11" s="203">
        <v>0</v>
      </c>
      <c r="K11" s="204">
        <v>738500</v>
      </c>
      <c r="L11" s="205">
        <v>0</v>
      </c>
      <c r="M11" s="205">
        <v>0</v>
      </c>
      <c r="N11" s="72">
        <v>0</v>
      </c>
      <c r="O11" s="206">
        <f t="shared" ref="O11:Q13" si="0">O12</f>
        <v>690400</v>
      </c>
      <c r="P11" s="206">
        <f t="shared" si="0"/>
        <v>672400</v>
      </c>
      <c r="Q11" s="206">
        <f t="shared" si="0"/>
        <v>706400</v>
      </c>
    </row>
    <row r="12" spans="1:17" s="184" customFormat="1" ht="48.75" customHeight="1" x14ac:dyDescent="0.2">
      <c r="A12" s="183"/>
      <c r="B12" s="207"/>
      <c r="C12" s="80"/>
      <c r="D12" s="345" t="s">
        <v>198</v>
      </c>
      <c r="E12" s="346"/>
      <c r="F12" s="347"/>
      <c r="G12" s="193">
        <v>1</v>
      </c>
      <c r="H12" s="193">
        <v>2</v>
      </c>
      <c r="I12" s="194">
        <v>5700000000</v>
      </c>
      <c r="J12" s="195">
        <v>0</v>
      </c>
      <c r="K12" s="208">
        <v>738500</v>
      </c>
      <c r="L12" s="209">
        <v>0</v>
      </c>
      <c r="M12" s="209">
        <v>0</v>
      </c>
      <c r="N12" s="210">
        <v>0</v>
      </c>
      <c r="O12" s="199">
        <f t="shared" si="0"/>
        <v>690400</v>
      </c>
      <c r="P12" s="199">
        <f t="shared" si="0"/>
        <v>672400</v>
      </c>
      <c r="Q12" s="199">
        <f t="shared" si="0"/>
        <v>706400</v>
      </c>
    </row>
    <row r="13" spans="1:17" s="74" customFormat="1" ht="27" customHeight="1" x14ac:dyDescent="0.2">
      <c r="A13" s="182"/>
      <c r="B13" s="211"/>
      <c r="C13" s="212"/>
      <c r="D13" s="348" t="s">
        <v>158</v>
      </c>
      <c r="E13" s="349"/>
      <c r="F13" s="350"/>
      <c r="G13" s="214">
        <v>1</v>
      </c>
      <c r="H13" s="214">
        <v>2</v>
      </c>
      <c r="I13" s="215">
        <v>5710000000</v>
      </c>
      <c r="J13" s="216">
        <v>0</v>
      </c>
      <c r="K13" s="204">
        <v>738500</v>
      </c>
      <c r="L13" s="205">
        <v>0</v>
      </c>
      <c r="M13" s="205">
        <v>0</v>
      </c>
      <c r="N13" s="72">
        <v>0</v>
      </c>
      <c r="O13" s="217">
        <f t="shared" si="0"/>
        <v>690400</v>
      </c>
      <c r="P13" s="217">
        <f t="shared" si="0"/>
        <v>672400</v>
      </c>
      <c r="Q13" s="217">
        <f t="shared" si="0"/>
        <v>706400</v>
      </c>
    </row>
    <row r="14" spans="1:17" s="74" customFormat="1" ht="14.25" customHeight="1" x14ac:dyDescent="0.2">
      <c r="A14" s="182"/>
      <c r="B14" s="207"/>
      <c r="C14" s="81"/>
      <c r="D14" s="213"/>
      <c r="E14" s="348" t="s">
        <v>160</v>
      </c>
      <c r="F14" s="350"/>
      <c r="G14" s="214">
        <v>1</v>
      </c>
      <c r="H14" s="214">
        <v>2</v>
      </c>
      <c r="I14" s="215">
        <v>5710010010</v>
      </c>
      <c r="J14" s="216">
        <v>0</v>
      </c>
      <c r="K14" s="204">
        <v>738500</v>
      </c>
      <c r="L14" s="205">
        <v>0</v>
      </c>
      <c r="M14" s="205">
        <v>0</v>
      </c>
      <c r="N14" s="72">
        <v>0</v>
      </c>
      <c r="O14" s="217">
        <f>O15</f>
        <v>690400</v>
      </c>
      <c r="P14" s="217">
        <f>P15</f>
        <v>672400</v>
      </c>
      <c r="Q14" s="217">
        <f>Q15</f>
        <v>706400</v>
      </c>
    </row>
    <row r="15" spans="1:17" s="74" customFormat="1" ht="26.25" customHeight="1" x14ac:dyDescent="0.2">
      <c r="A15" s="182"/>
      <c r="B15" s="207"/>
      <c r="C15" s="81"/>
      <c r="D15" s="218"/>
      <c r="E15" s="213"/>
      <c r="F15" s="82" t="s">
        <v>161</v>
      </c>
      <c r="G15" s="214">
        <v>1</v>
      </c>
      <c r="H15" s="214">
        <v>2</v>
      </c>
      <c r="I15" s="215">
        <v>5710010010</v>
      </c>
      <c r="J15" s="216">
        <v>120</v>
      </c>
      <c r="K15" s="204">
        <v>738500</v>
      </c>
      <c r="L15" s="205">
        <v>0</v>
      </c>
      <c r="M15" s="205">
        <v>0</v>
      </c>
      <c r="N15" s="72">
        <v>0</v>
      </c>
      <c r="O15" s="219">
        <f>'Приложение 8'!X16</f>
        <v>690400</v>
      </c>
      <c r="P15" s="219">
        <f>'Приложение 8'!Y16</f>
        <v>672400</v>
      </c>
      <c r="Q15" s="219">
        <f>'Приложение 8'!Z16</f>
        <v>706400</v>
      </c>
    </row>
    <row r="16" spans="1:17" s="74" customFormat="1" ht="37.5" customHeight="1" x14ac:dyDescent="0.2">
      <c r="A16" s="182"/>
      <c r="B16" s="200"/>
      <c r="C16" s="342" t="s">
        <v>164</v>
      </c>
      <c r="D16" s="343"/>
      <c r="E16" s="343"/>
      <c r="F16" s="344"/>
      <c r="G16" s="201">
        <v>1</v>
      </c>
      <c r="H16" s="201">
        <v>4</v>
      </c>
      <c r="I16" s="202">
        <v>0</v>
      </c>
      <c r="J16" s="203">
        <v>0</v>
      </c>
      <c r="K16" s="204">
        <v>2828400</v>
      </c>
      <c r="L16" s="205">
        <v>0</v>
      </c>
      <c r="M16" s="205">
        <v>0</v>
      </c>
      <c r="N16" s="72">
        <v>0</v>
      </c>
      <c r="O16" s="220">
        <f t="shared" ref="O16:Q17" si="1">O17</f>
        <v>1776710</v>
      </c>
      <c r="P16" s="220">
        <f t="shared" si="1"/>
        <v>1735580</v>
      </c>
      <c r="Q16" s="220">
        <f t="shared" si="1"/>
        <v>1874780</v>
      </c>
    </row>
    <row r="17" spans="1:17" s="184" customFormat="1" ht="36.75" customHeight="1" x14ac:dyDescent="0.2">
      <c r="A17" s="183"/>
      <c r="B17" s="207"/>
      <c r="C17" s="80"/>
      <c r="D17" s="348" t="s">
        <v>198</v>
      </c>
      <c r="E17" s="349"/>
      <c r="F17" s="351"/>
      <c r="G17" s="221">
        <v>1</v>
      </c>
      <c r="H17" s="221">
        <v>4</v>
      </c>
      <c r="I17" s="222">
        <v>5700000000</v>
      </c>
      <c r="J17" s="223">
        <v>0</v>
      </c>
      <c r="K17" s="196">
        <v>738500</v>
      </c>
      <c r="L17" s="197">
        <v>0</v>
      </c>
      <c r="M17" s="197">
        <v>0</v>
      </c>
      <c r="N17" s="198">
        <v>0</v>
      </c>
      <c r="O17" s="224">
        <f t="shared" si="1"/>
        <v>1776710</v>
      </c>
      <c r="P17" s="224">
        <f t="shared" si="1"/>
        <v>1735580</v>
      </c>
      <c r="Q17" s="224">
        <f t="shared" si="1"/>
        <v>1874780</v>
      </c>
    </row>
    <row r="18" spans="1:17" s="74" customFormat="1" ht="24.75" customHeight="1" x14ac:dyDescent="0.2">
      <c r="A18" s="182"/>
      <c r="B18" s="211"/>
      <c r="C18" s="212"/>
      <c r="D18" s="348" t="s">
        <v>158</v>
      </c>
      <c r="E18" s="349"/>
      <c r="F18" s="350"/>
      <c r="G18" s="214">
        <v>1</v>
      </c>
      <c r="H18" s="214">
        <v>2</v>
      </c>
      <c r="I18" s="215">
        <v>5710000000</v>
      </c>
      <c r="J18" s="216">
        <v>0</v>
      </c>
      <c r="K18" s="204">
        <v>738500</v>
      </c>
      <c r="L18" s="205">
        <v>0</v>
      </c>
      <c r="M18" s="205">
        <v>0</v>
      </c>
      <c r="N18" s="72">
        <v>0</v>
      </c>
      <c r="O18" s="226">
        <f>O19+O23</f>
        <v>1776710</v>
      </c>
      <c r="P18" s="217">
        <f>P19+P23</f>
        <v>1735580</v>
      </c>
      <c r="Q18" s="217">
        <f>Q19+Q23</f>
        <v>1874780</v>
      </c>
    </row>
    <row r="19" spans="1:17" s="74" customFormat="1" ht="14.25" customHeight="1" x14ac:dyDescent="0.2">
      <c r="A19" s="182"/>
      <c r="B19" s="207"/>
      <c r="C19" s="81"/>
      <c r="D19" s="213"/>
      <c r="E19" s="352" t="s">
        <v>165</v>
      </c>
      <c r="F19" s="352"/>
      <c r="G19" s="214">
        <v>1</v>
      </c>
      <c r="H19" s="214">
        <v>4</v>
      </c>
      <c r="I19" s="215">
        <v>5710010020</v>
      </c>
      <c r="J19" s="216">
        <v>0</v>
      </c>
      <c r="K19" s="204">
        <v>2828400</v>
      </c>
      <c r="L19" s="205">
        <v>0</v>
      </c>
      <c r="M19" s="205">
        <v>0</v>
      </c>
      <c r="N19" s="72">
        <v>0</v>
      </c>
      <c r="O19" s="226">
        <f>O20+O21+O22</f>
        <v>1397120</v>
      </c>
      <c r="P19" s="226">
        <f>P20+P21+P22</f>
        <v>1385630</v>
      </c>
      <c r="Q19" s="226">
        <f>Q20+Q21+Q22</f>
        <v>1571290</v>
      </c>
    </row>
    <row r="20" spans="1:17" s="74" customFormat="1" ht="24.75" customHeight="1" x14ac:dyDescent="0.2">
      <c r="A20" s="182"/>
      <c r="B20" s="207"/>
      <c r="C20" s="81"/>
      <c r="D20" s="218"/>
      <c r="E20" s="213"/>
      <c r="F20" s="82" t="s">
        <v>161</v>
      </c>
      <c r="G20" s="214">
        <v>1</v>
      </c>
      <c r="H20" s="214">
        <v>4</v>
      </c>
      <c r="I20" s="215">
        <v>5710010020</v>
      </c>
      <c r="J20" s="216">
        <v>120</v>
      </c>
      <c r="K20" s="204">
        <v>1951600</v>
      </c>
      <c r="L20" s="205">
        <v>0</v>
      </c>
      <c r="M20" s="205">
        <v>0</v>
      </c>
      <c r="N20" s="72">
        <v>0</v>
      </c>
      <c r="O20" s="219">
        <f>'Приложение 8'!X23</f>
        <v>1250300</v>
      </c>
      <c r="P20" s="219">
        <f>'Приложение 8'!Y23</f>
        <v>1250100</v>
      </c>
      <c r="Q20" s="219">
        <f>'Приложение 8'!Z23</f>
        <v>1400700</v>
      </c>
    </row>
    <row r="21" spans="1:17" s="74" customFormat="1" ht="27.75" customHeight="1" x14ac:dyDescent="0.2">
      <c r="A21" s="182"/>
      <c r="B21" s="207"/>
      <c r="C21" s="81"/>
      <c r="D21" s="218"/>
      <c r="E21" s="213"/>
      <c r="F21" s="82" t="s">
        <v>166</v>
      </c>
      <c r="G21" s="214">
        <v>1</v>
      </c>
      <c r="H21" s="214">
        <v>4</v>
      </c>
      <c r="I21" s="215">
        <v>5710010020</v>
      </c>
      <c r="J21" s="216">
        <v>240</v>
      </c>
      <c r="K21" s="204">
        <v>835700</v>
      </c>
      <c r="L21" s="205">
        <v>0</v>
      </c>
      <c r="M21" s="205">
        <v>0</v>
      </c>
      <c r="N21" s="72">
        <v>0</v>
      </c>
      <c r="O21" s="219">
        <f>'Приложение 8'!X26</f>
        <v>118120</v>
      </c>
      <c r="P21" s="219">
        <f>'Приложение 8'!Y26</f>
        <v>106830</v>
      </c>
      <c r="Q21" s="219">
        <f>'Приложение 8'!Z26</f>
        <v>141890</v>
      </c>
    </row>
    <row r="22" spans="1:17" s="74" customFormat="1" ht="14.25" customHeight="1" x14ac:dyDescent="0.2">
      <c r="A22" s="182"/>
      <c r="B22" s="207"/>
      <c r="C22" s="81"/>
      <c r="D22" s="218"/>
      <c r="E22" s="213"/>
      <c r="F22" s="82" t="s">
        <v>168</v>
      </c>
      <c r="G22" s="214">
        <v>1</v>
      </c>
      <c r="H22" s="214">
        <v>4</v>
      </c>
      <c r="I22" s="215">
        <v>5710010020</v>
      </c>
      <c r="J22" s="216" t="s">
        <v>169</v>
      </c>
      <c r="K22" s="204">
        <v>26500</v>
      </c>
      <c r="L22" s="205">
        <v>0</v>
      </c>
      <c r="M22" s="205">
        <v>0</v>
      </c>
      <c r="N22" s="72">
        <v>0</v>
      </c>
      <c r="O22" s="219">
        <f>'Приложение 8'!X29</f>
        <v>28700</v>
      </c>
      <c r="P22" s="219">
        <f>'Приложение 8'!Y29</f>
        <v>28700</v>
      </c>
      <c r="Q22" s="219">
        <f>'Приложение 8'!Z29</f>
        <v>28700</v>
      </c>
    </row>
    <row r="23" spans="1:17" s="74" customFormat="1" ht="14.25" customHeight="1" x14ac:dyDescent="0.2">
      <c r="A23" s="182"/>
      <c r="B23" s="207"/>
      <c r="C23" s="81"/>
      <c r="D23" s="213"/>
      <c r="E23" s="292"/>
      <c r="F23" s="309" t="s">
        <v>242</v>
      </c>
      <c r="G23" s="214">
        <v>1</v>
      </c>
      <c r="H23" s="214">
        <v>4</v>
      </c>
      <c r="I23" s="215">
        <v>5710015010</v>
      </c>
      <c r="J23" s="216">
        <v>0</v>
      </c>
      <c r="K23" s="204"/>
      <c r="L23" s="205"/>
      <c r="M23" s="205"/>
      <c r="N23" s="72"/>
      <c r="O23" s="315">
        <f>O24</f>
        <v>379590</v>
      </c>
      <c r="P23" s="314">
        <f>P24</f>
        <v>349950</v>
      </c>
      <c r="Q23" s="314">
        <f>Q24</f>
        <v>303490</v>
      </c>
    </row>
    <row r="24" spans="1:17" s="74" customFormat="1" ht="14.25" customHeight="1" x14ac:dyDescent="0.2">
      <c r="A24" s="182"/>
      <c r="B24" s="207"/>
      <c r="C24" s="81"/>
      <c r="D24" s="213"/>
      <c r="E24" s="292"/>
      <c r="F24" s="309" t="s">
        <v>168</v>
      </c>
      <c r="G24" s="214">
        <v>1</v>
      </c>
      <c r="H24" s="214">
        <v>4</v>
      </c>
      <c r="I24" s="215">
        <v>5710015010</v>
      </c>
      <c r="J24" s="216">
        <v>540</v>
      </c>
      <c r="K24" s="204"/>
      <c r="L24" s="205"/>
      <c r="M24" s="205"/>
      <c r="N24" s="72"/>
      <c r="O24" s="219">
        <f>'Приложение 8'!X31</f>
        <v>379590</v>
      </c>
      <c r="P24" s="219">
        <f>'Приложение 8'!Y31</f>
        <v>349950</v>
      </c>
      <c r="Q24" s="219">
        <f>'Приложение 8'!Z31</f>
        <v>303490</v>
      </c>
    </row>
    <row r="25" spans="1:17" s="142" customFormat="1" ht="38.25" customHeight="1" x14ac:dyDescent="0.2">
      <c r="A25" s="185"/>
      <c r="B25" s="227"/>
      <c r="C25" s="228"/>
      <c r="D25" s="353" t="s">
        <v>170</v>
      </c>
      <c r="E25" s="354"/>
      <c r="F25" s="355"/>
      <c r="G25" s="229">
        <v>1</v>
      </c>
      <c r="H25" s="229">
        <v>6</v>
      </c>
      <c r="I25" s="230">
        <v>0</v>
      </c>
      <c r="J25" s="231">
        <v>0</v>
      </c>
      <c r="K25" s="232"/>
      <c r="L25" s="233"/>
      <c r="M25" s="233"/>
      <c r="N25" s="234"/>
      <c r="O25" s="226">
        <f>O26</f>
        <v>23500</v>
      </c>
      <c r="P25" s="226">
        <f t="shared" ref="P25:Q27" si="2">P26</f>
        <v>23500</v>
      </c>
      <c r="Q25" s="226">
        <f t="shared" si="2"/>
        <v>23500</v>
      </c>
    </row>
    <row r="26" spans="1:17" s="142" customFormat="1" ht="39" customHeight="1" x14ac:dyDescent="0.2">
      <c r="A26" s="185"/>
      <c r="B26" s="227"/>
      <c r="C26" s="228"/>
      <c r="D26" s="235"/>
      <c r="E26" s="356" t="s">
        <v>198</v>
      </c>
      <c r="F26" s="357"/>
      <c r="G26" s="236">
        <v>1</v>
      </c>
      <c r="H26" s="236">
        <v>6</v>
      </c>
      <c r="I26" s="237">
        <v>5700000000</v>
      </c>
      <c r="J26" s="238">
        <v>0</v>
      </c>
      <c r="K26" s="232"/>
      <c r="L26" s="233"/>
      <c r="M26" s="233"/>
      <c r="N26" s="234"/>
      <c r="O26" s="226">
        <f>O27</f>
        <v>23500</v>
      </c>
      <c r="P26" s="226">
        <f t="shared" si="2"/>
        <v>23500</v>
      </c>
      <c r="Q26" s="226">
        <f t="shared" si="2"/>
        <v>23500</v>
      </c>
    </row>
    <row r="27" spans="1:17" s="142" customFormat="1" ht="28.5" customHeight="1" x14ac:dyDescent="0.2">
      <c r="A27" s="185"/>
      <c r="B27" s="227"/>
      <c r="C27" s="228"/>
      <c r="D27" s="235"/>
      <c r="E27" s="356" t="s">
        <v>158</v>
      </c>
      <c r="F27" s="357"/>
      <c r="G27" s="239">
        <v>1</v>
      </c>
      <c r="H27" s="239">
        <v>6</v>
      </c>
      <c r="I27" s="240">
        <v>5710000000</v>
      </c>
      <c r="J27" s="241">
        <v>0</v>
      </c>
      <c r="K27" s="232"/>
      <c r="L27" s="233"/>
      <c r="M27" s="233"/>
      <c r="N27" s="234"/>
      <c r="O27" s="226">
        <f>O28</f>
        <v>23500</v>
      </c>
      <c r="P27" s="226">
        <f t="shared" si="2"/>
        <v>23500</v>
      </c>
      <c r="Q27" s="226">
        <f t="shared" si="2"/>
        <v>23500</v>
      </c>
    </row>
    <row r="28" spans="1:17" s="142" customFormat="1" ht="30" customHeight="1" x14ac:dyDescent="0.2">
      <c r="A28" s="185"/>
      <c r="B28" s="227"/>
      <c r="C28" s="228"/>
      <c r="D28" s="235"/>
      <c r="E28" s="242"/>
      <c r="F28" s="243" t="s">
        <v>171</v>
      </c>
      <c r="G28" s="239">
        <v>1</v>
      </c>
      <c r="H28" s="239">
        <v>6</v>
      </c>
      <c r="I28" s="240">
        <v>5710010080</v>
      </c>
      <c r="J28" s="241">
        <v>0</v>
      </c>
      <c r="K28" s="232">
        <v>26500</v>
      </c>
      <c r="L28" s="233">
        <v>0</v>
      </c>
      <c r="M28" s="233">
        <v>0</v>
      </c>
      <c r="N28" s="234">
        <v>0</v>
      </c>
      <c r="O28" s="226">
        <f>O29</f>
        <v>23500</v>
      </c>
      <c r="P28" s="226">
        <f>P29</f>
        <v>23500</v>
      </c>
      <c r="Q28" s="226">
        <f>Q29</f>
        <v>23500</v>
      </c>
    </row>
    <row r="29" spans="1:17" s="142" customFormat="1" ht="15" customHeight="1" x14ac:dyDescent="0.2">
      <c r="A29" s="185"/>
      <c r="B29" s="227"/>
      <c r="C29" s="244"/>
      <c r="D29" s="245"/>
      <c r="E29" s="246"/>
      <c r="F29" s="247" t="s">
        <v>168</v>
      </c>
      <c r="G29" s="239">
        <v>1</v>
      </c>
      <c r="H29" s="239">
        <v>6</v>
      </c>
      <c r="I29" s="240">
        <v>5710010080</v>
      </c>
      <c r="J29" s="241" t="s">
        <v>169</v>
      </c>
      <c r="K29" s="232"/>
      <c r="L29" s="233"/>
      <c r="M29" s="233"/>
      <c r="N29" s="234"/>
      <c r="O29" s="248">
        <f>'Приложение 8'!X35</f>
        <v>23500</v>
      </c>
      <c r="P29" s="248">
        <f>'Приложение 8'!Y35</f>
        <v>23500</v>
      </c>
      <c r="Q29" s="248">
        <f>'Приложение 8'!Z35</f>
        <v>23500</v>
      </c>
    </row>
    <row r="30" spans="1:17" s="74" customFormat="1" ht="14.25" customHeight="1" x14ac:dyDescent="0.2">
      <c r="A30" s="182"/>
      <c r="B30" s="358" t="s">
        <v>172</v>
      </c>
      <c r="C30" s="358"/>
      <c r="D30" s="358"/>
      <c r="E30" s="358"/>
      <c r="F30" s="358"/>
      <c r="G30" s="201">
        <v>2</v>
      </c>
      <c r="H30" s="201">
        <v>0</v>
      </c>
      <c r="I30" s="202">
        <v>0</v>
      </c>
      <c r="J30" s="203">
        <v>0</v>
      </c>
      <c r="K30" s="204">
        <v>158200</v>
      </c>
      <c r="L30" s="205">
        <v>0</v>
      </c>
      <c r="M30" s="205">
        <v>0</v>
      </c>
      <c r="N30" s="72">
        <v>0</v>
      </c>
      <c r="O30" s="206">
        <f>O31</f>
        <v>107400</v>
      </c>
      <c r="P30" s="206">
        <f t="shared" ref="P30:Q33" si="3">P31</f>
        <v>111000</v>
      </c>
      <c r="Q30" s="206">
        <f t="shared" si="3"/>
        <v>114900</v>
      </c>
    </row>
    <row r="31" spans="1:17" s="74" customFormat="1" ht="15" customHeight="1" x14ac:dyDescent="0.2">
      <c r="A31" s="182"/>
      <c r="B31" s="200"/>
      <c r="C31" s="359" t="s">
        <v>173</v>
      </c>
      <c r="D31" s="359"/>
      <c r="E31" s="359"/>
      <c r="F31" s="359"/>
      <c r="G31" s="201">
        <v>2</v>
      </c>
      <c r="H31" s="201">
        <v>3</v>
      </c>
      <c r="I31" s="202">
        <v>0</v>
      </c>
      <c r="J31" s="203">
        <v>0</v>
      </c>
      <c r="K31" s="204">
        <v>158200</v>
      </c>
      <c r="L31" s="205">
        <v>0</v>
      </c>
      <c r="M31" s="205">
        <v>0</v>
      </c>
      <c r="N31" s="72">
        <v>0</v>
      </c>
      <c r="O31" s="206">
        <f>O32</f>
        <v>107400</v>
      </c>
      <c r="P31" s="206">
        <f t="shared" si="3"/>
        <v>111000</v>
      </c>
      <c r="Q31" s="206">
        <f t="shared" si="3"/>
        <v>114900</v>
      </c>
    </row>
    <row r="32" spans="1:17" s="184" customFormat="1" ht="40.5" customHeight="1" x14ac:dyDescent="0.2">
      <c r="A32" s="183"/>
      <c r="B32" s="207"/>
      <c r="C32" s="80"/>
      <c r="D32" s="348" t="s">
        <v>198</v>
      </c>
      <c r="E32" s="349"/>
      <c r="F32" s="351"/>
      <c r="G32" s="221">
        <v>2</v>
      </c>
      <c r="H32" s="221">
        <v>3</v>
      </c>
      <c r="I32" s="222">
        <v>5700000000</v>
      </c>
      <c r="J32" s="223">
        <v>0</v>
      </c>
      <c r="K32" s="196">
        <v>738500</v>
      </c>
      <c r="L32" s="197">
        <v>0</v>
      </c>
      <c r="M32" s="197">
        <v>0</v>
      </c>
      <c r="N32" s="198">
        <v>0</v>
      </c>
      <c r="O32" s="225">
        <f>O33</f>
        <v>107400</v>
      </c>
      <c r="P32" s="225">
        <f t="shared" si="3"/>
        <v>111000</v>
      </c>
      <c r="Q32" s="225">
        <f t="shared" si="3"/>
        <v>114900</v>
      </c>
    </row>
    <row r="33" spans="1:17" s="74" customFormat="1" ht="25.5" customHeight="1" x14ac:dyDescent="0.2">
      <c r="A33" s="182"/>
      <c r="B33" s="207"/>
      <c r="C33" s="80"/>
      <c r="D33" s="352" t="s">
        <v>174</v>
      </c>
      <c r="E33" s="352"/>
      <c r="F33" s="352"/>
      <c r="G33" s="214">
        <v>2</v>
      </c>
      <c r="H33" s="214">
        <v>3</v>
      </c>
      <c r="I33" s="215">
        <v>5720000000</v>
      </c>
      <c r="J33" s="216">
        <v>0</v>
      </c>
      <c r="K33" s="204">
        <v>158200</v>
      </c>
      <c r="L33" s="205">
        <v>0</v>
      </c>
      <c r="M33" s="205">
        <v>0</v>
      </c>
      <c r="N33" s="72">
        <v>0</v>
      </c>
      <c r="O33" s="217">
        <f>O34</f>
        <v>107400</v>
      </c>
      <c r="P33" s="217">
        <f t="shared" si="3"/>
        <v>111000</v>
      </c>
      <c r="Q33" s="217">
        <f t="shared" si="3"/>
        <v>114900</v>
      </c>
    </row>
    <row r="34" spans="1:17" s="74" customFormat="1" ht="26.25" customHeight="1" x14ac:dyDescent="0.2">
      <c r="A34" s="182"/>
      <c r="B34" s="207"/>
      <c r="C34" s="81"/>
      <c r="D34" s="213"/>
      <c r="E34" s="352" t="s">
        <v>175</v>
      </c>
      <c r="F34" s="352"/>
      <c r="G34" s="214">
        <v>2</v>
      </c>
      <c r="H34" s="214">
        <v>3</v>
      </c>
      <c r="I34" s="215">
        <v>5720051180</v>
      </c>
      <c r="J34" s="216">
        <v>0</v>
      </c>
      <c r="K34" s="204">
        <v>158200</v>
      </c>
      <c r="L34" s="205">
        <v>0</v>
      </c>
      <c r="M34" s="205">
        <v>0</v>
      </c>
      <c r="N34" s="72">
        <v>0</v>
      </c>
      <c r="O34" s="217">
        <f>O35+O36</f>
        <v>107400</v>
      </c>
      <c r="P34" s="217">
        <f>P35+P36</f>
        <v>111000</v>
      </c>
      <c r="Q34" s="217">
        <f>Q35+Q36</f>
        <v>114900</v>
      </c>
    </row>
    <row r="35" spans="1:17" s="74" customFormat="1" ht="12" customHeight="1" x14ac:dyDescent="0.2">
      <c r="A35" s="182"/>
      <c r="B35" s="207"/>
      <c r="C35" s="81"/>
      <c r="D35" s="218"/>
      <c r="E35" s="213"/>
      <c r="F35" s="82" t="s">
        <v>161</v>
      </c>
      <c r="G35" s="214">
        <v>2</v>
      </c>
      <c r="H35" s="214">
        <v>3</v>
      </c>
      <c r="I35" s="215">
        <v>5720051180</v>
      </c>
      <c r="J35" s="216">
        <v>120</v>
      </c>
      <c r="K35" s="204">
        <v>144400</v>
      </c>
      <c r="L35" s="205">
        <v>0</v>
      </c>
      <c r="M35" s="205">
        <v>0</v>
      </c>
      <c r="N35" s="72">
        <v>0</v>
      </c>
      <c r="O35" s="219">
        <f>'Приложение 8'!X42</f>
        <v>105400</v>
      </c>
      <c r="P35" s="219">
        <f>'Приложение 8'!Y42</f>
        <v>109000</v>
      </c>
      <c r="Q35" s="219">
        <f>'Приложение 8'!Z42</f>
        <v>112800</v>
      </c>
    </row>
    <row r="36" spans="1:17" s="74" customFormat="1" ht="25.5" customHeight="1" x14ac:dyDescent="0.2">
      <c r="A36" s="182"/>
      <c r="B36" s="207"/>
      <c r="C36" s="81"/>
      <c r="D36" s="218"/>
      <c r="E36" s="213"/>
      <c r="F36" s="82" t="s">
        <v>166</v>
      </c>
      <c r="G36" s="214">
        <v>2</v>
      </c>
      <c r="H36" s="214">
        <v>3</v>
      </c>
      <c r="I36" s="215">
        <v>5720051180</v>
      </c>
      <c r="J36" s="216">
        <v>240</v>
      </c>
      <c r="K36" s="204">
        <v>13800</v>
      </c>
      <c r="L36" s="205">
        <v>0</v>
      </c>
      <c r="M36" s="205">
        <v>0</v>
      </c>
      <c r="N36" s="72">
        <v>0</v>
      </c>
      <c r="O36" s="219">
        <f>'Приложение 8'!X45</f>
        <v>2000</v>
      </c>
      <c r="P36" s="219">
        <f>'Приложение 8'!Y45</f>
        <v>2000</v>
      </c>
      <c r="Q36" s="219">
        <f>'Приложение 8'!Z45</f>
        <v>2100</v>
      </c>
    </row>
    <row r="37" spans="1:17" s="74" customFormat="1" ht="30" customHeight="1" x14ac:dyDescent="0.2">
      <c r="A37" s="182"/>
      <c r="B37" s="358" t="s">
        <v>177</v>
      </c>
      <c r="C37" s="358"/>
      <c r="D37" s="358"/>
      <c r="E37" s="358"/>
      <c r="F37" s="358"/>
      <c r="G37" s="201">
        <v>3</v>
      </c>
      <c r="H37" s="201">
        <v>0</v>
      </c>
      <c r="I37" s="202">
        <v>0</v>
      </c>
      <c r="J37" s="203">
        <v>0</v>
      </c>
      <c r="K37" s="204">
        <v>101200</v>
      </c>
      <c r="L37" s="205">
        <v>0</v>
      </c>
      <c r="M37" s="205">
        <v>0</v>
      </c>
      <c r="N37" s="72">
        <v>0</v>
      </c>
      <c r="O37" s="206">
        <f>O38</f>
        <v>80000</v>
      </c>
      <c r="P37" s="206">
        <f t="shared" ref="P37:Q40" si="4">P38</f>
        <v>70000</v>
      </c>
      <c r="Q37" s="206">
        <f t="shared" si="4"/>
        <v>80000</v>
      </c>
    </row>
    <row r="38" spans="1:17" s="74" customFormat="1" ht="14.25" customHeight="1" x14ac:dyDescent="0.2">
      <c r="A38" s="182"/>
      <c r="B38" s="200"/>
      <c r="C38" s="359" t="s">
        <v>178</v>
      </c>
      <c r="D38" s="359"/>
      <c r="E38" s="359"/>
      <c r="F38" s="359"/>
      <c r="G38" s="201">
        <v>3</v>
      </c>
      <c r="H38" s="201">
        <v>10</v>
      </c>
      <c r="I38" s="202">
        <v>0</v>
      </c>
      <c r="J38" s="203">
        <v>0</v>
      </c>
      <c r="K38" s="204">
        <v>60000</v>
      </c>
      <c r="L38" s="205">
        <v>0</v>
      </c>
      <c r="M38" s="205">
        <v>0</v>
      </c>
      <c r="N38" s="72">
        <v>0</v>
      </c>
      <c r="O38" s="206">
        <f>O39</f>
        <v>80000</v>
      </c>
      <c r="P38" s="206">
        <f t="shared" si="4"/>
        <v>70000</v>
      </c>
      <c r="Q38" s="206">
        <f t="shared" si="4"/>
        <v>80000</v>
      </c>
    </row>
    <row r="39" spans="1:17" s="184" customFormat="1" ht="39.75" customHeight="1" x14ac:dyDescent="0.2">
      <c r="A39" s="183"/>
      <c r="B39" s="207"/>
      <c r="C39" s="80"/>
      <c r="D39" s="348" t="s">
        <v>198</v>
      </c>
      <c r="E39" s="349"/>
      <c r="F39" s="351"/>
      <c r="G39" s="221">
        <v>3</v>
      </c>
      <c r="H39" s="221">
        <v>10</v>
      </c>
      <c r="I39" s="222">
        <v>5700000000</v>
      </c>
      <c r="J39" s="223">
        <v>0</v>
      </c>
      <c r="K39" s="196">
        <v>738500</v>
      </c>
      <c r="L39" s="197">
        <v>0</v>
      </c>
      <c r="M39" s="197">
        <v>0</v>
      </c>
      <c r="N39" s="198">
        <v>0</v>
      </c>
      <c r="O39" s="225">
        <f>O40</f>
        <v>80000</v>
      </c>
      <c r="P39" s="225">
        <f t="shared" si="4"/>
        <v>70000</v>
      </c>
      <c r="Q39" s="225">
        <f t="shared" si="4"/>
        <v>80000</v>
      </c>
    </row>
    <row r="40" spans="1:17" s="74" customFormat="1" ht="26.25" customHeight="1" x14ac:dyDescent="0.2">
      <c r="A40" s="182"/>
      <c r="B40" s="207"/>
      <c r="C40" s="80"/>
      <c r="D40" s="352" t="s">
        <v>179</v>
      </c>
      <c r="E40" s="352"/>
      <c r="F40" s="352"/>
      <c r="G40" s="214">
        <v>3</v>
      </c>
      <c r="H40" s="214">
        <v>10</v>
      </c>
      <c r="I40" s="215">
        <v>5730000000</v>
      </c>
      <c r="J40" s="216">
        <v>0</v>
      </c>
      <c r="K40" s="204">
        <v>60000</v>
      </c>
      <c r="L40" s="205">
        <v>0</v>
      </c>
      <c r="M40" s="205">
        <v>0</v>
      </c>
      <c r="N40" s="72">
        <v>0</v>
      </c>
      <c r="O40" s="217">
        <f>O41</f>
        <v>80000</v>
      </c>
      <c r="P40" s="217">
        <f t="shared" si="4"/>
        <v>70000</v>
      </c>
      <c r="Q40" s="217">
        <f t="shared" si="4"/>
        <v>80000</v>
      </c>
    </row>
    <row r="41" spans="1:17" s="74" customFormat="1" ht="26.25" customHeight="1" x14ac:dyDescent="0.2">
      <c r="A41" s="182"/>
      <c r="B41" s="207"/>
      <c r="C41" s="81"/>
      <c r="D41" s="218"/>
      <c r="E41" s="213"/>
      <c r="F41" s="82" t="s">
        <v>180</v>
      </c>
      <c r="G41" s="214">
        <v>3</v>
      </c>
      <c r="H41" s="214">
        <v>10</v>
      </c>
      <c r="I41" s="215">
        <v>5730095020</v>
      </c>
      <c r="J41" s="216">
        <v>0</v>
      </c>
      <c r="K41" s="204">
        <v>60000</v>
      </c>
      <c r="L41" s="205">
        <v>0</v>
      </c>
      <c r="M41" s="205">
        <v>0</v>
      </c>
      <c r="N41" s="72">
        <v>0</v>
      </c>
      <c r="O41" s="217">
        <f>O42</f>
        <v>80000</v>
      </c>
      <c r="P41" s="217">
        <f>P42</f>
        <v>70000</v>
      </c>
      <c r="Q41" s="217">
        <f>Q42</f>
        <v>80000</v>
      </c>
    </row>
    <row r="42" spans="1:17" s="74" customFormat="1" ht="30.75" customHeight="1" x14ac:dyDescent="0.2">
      <c r="A42" s="182"/>
      <c r="B42" s="207"/>
      <c r="C42" s="81"/>
      <c r="D42" s="218"/>
      <c r="E42" s="213"/>
      <c r="F42" s="82" t="s">
        <v>166</v>
      </c>
      <c r="G42" s="214">
        <v>3</v>
      </c>
      <c r="H42" s="214">
        <v>10</v>
      </c>
      <c r="I42" s="215">
        <v>5730095020</v>
      </c>
      <c r="J42" s="216">
        <v>240</v>
      </c>
      <c r="K42" s="204">
        <v>60000</v>
      </c>
      <c r="L42" s="205">
        <v>0</v>
      </c>
      <c r="M42" s="205">
        <v>0</v>
      </c>
      <c r="N42" s="72">
        <v>0</v>
      </c>
      <c r="O42" s="219">
        <f>'Приложение 8'!X52</f>
        <v>80000</v>
      </c>
      <c r="P42" s="219">
        <f>'Приложение 8'!Y52</f>
        <v>70000</v>
      </c>
      <c r="Q42" s="219">
        <f>'Приложение 8'!Z52</f>
        <v>80000</v>
      </c>
    </row>
    <row r="43" spans="1:17" s="74" customFormat="1" ht="17.25" customHeight="1" x14ac:dyDescent="0.2">
      <c r="A43" s="182"/>
      <c r="B43" s="360" t="s">
        <v>181</v>
      </c>
      <c r="C43" s="361"/>
      <c r="D43" s="361"/>
      <c r="E43" s="361"/>
      <c r="F43" s="362"/>
      <c r="G43" s="201">
        <v>4</v>
      </c>
      <c r="H43" s="201">
        <v>0</v>
      </c>
      <c r="I43" s="202">
        <v>0</v>
      </c>
      <c r="J43" s="203">
        <v>0</v>
      </c>
      <c r="K43" s="249"/>
      <c r="L43" s="250"/>
      <c r="M43" s="250"/>
      <c r="N43" s="79"/>
      <c r="O43" s="206">
        <f>O44</f>
        <v>660000</v>
      </c>
      <c r="P43" s="206">
        <f t="shared" ref="P43:Q46" si="5">P44</f>
        <v>581900</v>
      </c>
      <c r="Q43" s="206">
        <f>Q44+Q49</f>
        <v>707000</v>
      </c>
    </row>
    <row r="44" spans="1:17" s="74" customFormat="1" ht="14.25" customHeight="1" x14ac:dyDescent="0.2">
      <c r="A44" s="182"/>
      <c r="B44" s="200"/>
      <c r="C44" s="359" t="s">
        <v>199</v>
      </c>
      <c r="D44" s="359"/>
      <c r="E44" s="359"/>
      <c r="F44" s="359"/>
      <c r="G44" s="201">
        <v>4</v>
      </c>
      <c r="H44" s="201">
        <v>9</v>
      </c>
      <c r="I44" s="202">
        <v>0</v>
      </c>
      <c r="J44" s="203">
        <v>0</v>
      </c>
      <c r="K44" s="204">
        <v>60000</v>
      </c>
      <c r="L44" s="205">
        <v>0</v>
      </c>
      <c r="M44" s="205">
        <v>0</v>
      </c>
      <c r="N44" s="72">
        <v>0</v>
      </c>
      <c r="O44" s="206">
        <f>O45</f>
        <v>660000</v>
      </c>
      <c r="P44" s="206">
        <f t="shared" si="5"/>
        <v>581900</v>
      </c>
      <c r="Q44" s="206">
        <f t="shared" si="5"/>
        <v>344000</v>
      </c>
    </row>
    <row r="45" spans="1:17" s="184" customFormat="1" ht="39.75" customHeight="1" x14ac:dyDescent="0.2">
      <c r="A45" s="183"/>
      <c r="B45" s="207"/>
      <c r="C45" s="80"/>
      <c r="D45" s="348" t="s">
        <v>198</v>
      </c>
      <c r="E45" s="349"/>
      <c r="F45" s="351"/>
      <c r="G45" s="221">
        <v>4</v>
      </c>
      <c r="H45" s="221">
        <v>9</v>
      </c>
      <c r="I45" s="222">
        <v>5700000000</v>
      </c>
      <c r="J45" s="223">
        <v>0</v>
      </c>
      <c r="K45" s="196">
        <v>738500</v>
      </c>
      <c r="L45" s="197">
        <v>0</v>
      </c>
      <c r="M45" s="197">
        <v>0</v>
      </c>
      <c r="N45" s="198">
        <v>0</v>
      </c>
      <c r="O45" s="225">
        <f>O46</f>
        <v>660000</v>
      </c>
      <c r="P45" s="225">
        <f t="shared" si="5"/>
        <v>581900</v>
      </c>
      <c r="Q45" s="225">
        <f t="shared" si="5"/>
        <v>344000</v>
      </c>
    </row>
    <row r="46" spans="1:17" s="74" customFormat="1" ht="24.75" customHeight="1" x14ac:dyDescent="0.2">
      <c r="A46" s="182"/>
      <c r="B46" s="207"/>
      <c r="C46" s="80"/>
      <c r="D46" s="352" t="s">
        <v>183</v>
      </c>
      <c r="E46" s="352"/>
      <c r="F46" s="352"/>
      <c r="G46" s="214">
        <v>4</v>
      </c>
      <c r="H46" s="214">
        <v>9</v>
      </c>
      <c r="I46" s="215">
        <v>5740000000</v>
      </c>
      <c r="J46" s="216">
        <v>0</v>
      </c>
      <c r="K46" s="204">
        <v>60000</v>
      </c>
      <c r="L46" s="205">
        <v>0</v>
      </c>
      <c r="M46" s="205">
        <v>0</v>
      </c>
      <c r="N46" s="72">
        <v>0</v>
      </c>
      <c r="O46" s="217">
        <f>O47</f>
        <v>660000</v>
      </c>
      <c r="P46" s="217">
        <f t="shared" si="5"/>
        <v>581900</v>
      </c>
      <c r="Q46" s="217">
        <f t="shared" si="5"/>
        <v>344000</v>
      </c>
    </row>
    <row r="47" spans="1:17" s="74" customFormat="1" ht="26.25" customHeight="1" x14ac:dyDescent="0.2">
      <c r="A47" s="182"/>
      <c r="B47" s="207"/>
      <c r="C47" s="81"/>
      <c r="D47" s="213"/>
      <c r="E47" s="352" t="s">
        <v>184</v>
      </c>
      <c r="F47" s="352"/>
      <c r="G47" s="214">
        <v>4</v>
      </c>
      <c r="H47" s="214">
        <v>9</v>
      </c>
      <c r="I47" s="215">
        <v>5740095280</v>
      </c>
      <c r="J47" s="216">
        <v>0</v>
      </c>
      <c r="K47" s="204">
        <v>60000</v>
      </c>
      <c r="L47" s="205">
        <v>0</v>
      </c>
      <c r="M47" s="205">
        <v>0</v>
      </c>
      <c r="N47" s="72">
        <v>0</v>
      </c>
      <c r="O47" s="217">
        <f>O48</f>
        <v>660000</v>
      </c>
      <c r="P47" s="217">
        <f>P48</f>
        <v>581900</v>
      </c>
      <c r="Q47" s="217">
        <f>Q48</f>
        <v>344000</v>
      </c>
    </row>
    <row r="48" spans="1:17" s="74" customFormat="1" ht="26.25" customHeight="1" x14ac:dyDescent="0.2">
      <c r="A48" s="182"/>
      <c r="B48" s="207"/>
      <c r="C48" s="81"/>
      <c r="D48" s="218"/>
      <c r="E48" s="213"/>
      <c r="F48" s="82" t="s">
        <v>166</v>
      </c>
      <c r="G48" s="214">
        <v>4</v>
      </c>
      <c r="H48" s="214">
        <v>9</v>
      </c>
      <c r="I48" s="215">
        <v>5740095280</v>
      </c>
      <c r="J48" s="216">
        <v>240</v>
      </c>
      <c r="K48" s="204">
        <v>60000</v>
      </c>
      <c r="L48" s="205">
        <v>0</v>
      </c>
      <c r="M48" s="205">
        <v>0</v>
      </c>
      <c r="N48" s="72">
        <v>0</v>
      </c>
      <c r="O48" s="219">
        <f>'Приложение 8'!X59</f>
        <v>660000</v>
      </c>
      <c r="P48" s="219">
        <f>'Приложение 8'!Y59</f>
        <v>581900</v>
      </c>
      <c r="Q48" s="219">
        <f>'Приложение 8'!Z59</f>
        <v>344000</v>
      </c>
    </row>
    <row r="49" spans="1:17" s="74" customFormat="1" ht="26.25" customHeight="1" x14ac:dyDescent="0.2">
      <c r="A49" s="182"/>
      <c r="B49" s="207"/>
      <c r="C49" s="291"/>
      <c r="D49" s="293"/>
      <c r="E49" s="292"/>
      <c r="F49" s="309" t="s">
        <v>243</v>
      </c>
      <c r="G49" s="214">
        <v>4</v>
      </c>
      <c r="H49" s="214">
        <v>12</v>
      </c>
      <c r="I49" s="215">
        <v>5770000000</v>
      </c>
      <c r="J49" s="216">
        <v>0</v>
      </c>
      <c r="K49" s="204"/>
      <c r="L49" s="205"/>
      <c r="M49" s="205"/>
      <c r="N49" s="72"/>
      <c r="O49" s="314">
        <f t="shared" ref="O49:Q51" si="6">O50</f>
        <v>0</v>
      </c>
      <c r="P49" s="314">
        <f t="shared" si="6"/>
        <v>0</v>
      </c>
      <c r="Q49" s="314">
        <f t="shared" si="6"/>
        <v>363000</v>
      </c>
    </row>
    <row r="50" spans="1:17" s="74" customFormat="1" ht="69" customHeight="1" x14ac:dyDescent="0.2">
      <c r="A50" s="182"/>
      <c r="B50" s="207"/>
      <c r="C50" s="291"/>
      <c r="D50" s="293"/>
      <c r="E50" s="292"/>
      <c r="F50" s="309" t="s">
        <v>236</v>
      </c>
      <c r="G50" s="214">
        <v>4</v>
      </c>
      <c r="H50" s="214">
        <v>12</v>
      </c>
      <c r="I50" s="316" t="s">
        <v>238</v>
      </c>
      <c r="J50" s="216">
        <v>0</v>
      </c>
      <c r="K50" s="204"/>
      <c r="L50" s="205"/>
      <c r="M50" s="205"/>
      <c r="N50" s="72"/>
      <c r="O50" s="314">
        <f t="shared" si="6"/>
        <v>0</v>
      </c>
      <c r="P50" s="314">
        <f t="shared" si="6"/>
        <v>0</v>
      </c>
      <c r="Q50" s="314">
        <f t="shared" si="6"/>
        <v>363000</v>
      </c>
    </row>
    <row r="51" spans="1:17" s="74" customFormat="1" ht="26.25" customHeight="1" x14ac:dyDescent="0.2">
      <c r="A51" s="182"/>
      <c r="B51" s="207"/>
      <c r="C51" s="291"/>
      <c r="D51" s="293"/>
      <c r="E51" s="292"/>
      <c r="F51" s="309" t="s">
        <v>244</v>
      </c>
      <c r="G51" s="214">
        <v>4</v>
      </c>
      <c r="H51" s="214">
        <v>12</v>
      </c>
      <c r="I51" s="316" t="s">
        <v>238</v>
      </c>
      <c r="J51" s="216">
        <v>240</v>
      </c>
      <c r="K51" s="204"/>
      <c r="L51" s="205"/>
      <c r="M51" s="205"/>
      <c r="N51" s="72"/>
      <c r="O51" s="314">
        <f t="shared" si="6"/>
        <v>0</v>
      </c>
      <c r="P51" s="314">
        <f t="shared" si="6"/>
        <v>0</v>
      </c>
      <c r="Q51" s="314">
        <f t="shared" si="6"/>
        <v>363000</v>
      </c>
    </row>
    <row r="52" spans="1:17" s="74" customFormat="1" ht="26.25" customHeight="1" x14ac:dyDescent="0.2">
      <c r="A52" s="182"/>
      <c r="B52" s="207"/>
      <c r="C52" s="291"/>
      <c r="D52" s="293"/>
      <c r="E52" s="292"/>
      <c r="F52" s="309" t="s">
        <v>245</v>
      </c>
      <c r="G52" s="214">
        <v>4</v>
      </c>
      <c r="H52" s="214">
        <v>12</v>
      </c>
      <c r="I52" s="316" t="s">
        <v>238</v>
      </c>
      <c r="J52" s="216">
        <v>244</v>
      </c>
      <c r="K52" s="204"/>
      <c r="L52" s="205"/>
      <c r="M52" s="205"/>
      <c r="N52" s="72"/>
      <c r="O52" s="219">
        <f>'Приложение 8'!X65</f>
        <v>0</v>
      </c>
      <c r="P52" s="219">
        <f>'Приложение 8'!Y65</f>
        <v>0</v>
      </c>
      <c r="Q52" s="219">
        <f>'Приложение 8'!Z65</f>
        <v>363000</v>
      </c>
    </row>
    <row r="53" spans="1:17" s="74" customFormat="1" ht="15" customHeight="1" x14ac:dyDescent="0.2">
      <c r="A53" s="182"/>
      <c r="B53" s="358" t="s">
        <v>186</v>
      </c>
      <c r="C53" s="358"/>
      <c r="D53" s="358"/>
      <c r="E53" s="358"/>
      <c r="F53" s="358"/>
      <c r="G53" s="201">
        <v>5</v>
      </c>
      <c r="H53" s="201">
        <v>0</v>
      </c>
      <c r="I53" s="202">
        <v>0</v>
      </c>
      <c r="J53" s="203">
        <v>0</v>
      </c>
      <c r="K53" s="204">
        <v>2518700</v>
      </c>
      <c r="L53" s="205">
        <v>0</v>
      </c>
      <c r="M53" s="205">
        <v>0</v>
      </c>
      <c r="N53" s="72">
        <v>0</v>
      </c>
      <c r="O53" s="206">
        <f>O54</f>
        <v>30000</v>
      </c>
      <c r="P53" s="206">
        <f t="shared" ref="P53:Q56" si="7">P54</f>
        <v>30000</v>
      </c>
      <c r="Q53" s="206">
        <f t="shared" si="7"/>
        <v>50000</v>
      </c>
    </row>
    <row r="54" spans="1:17" s="74" customFormat="1" ht="14.25" customHeight="1" x14ac:dyDescent="0.2">
      <c r="A54" s="182"/>
      <c r="B54" s="200"/>
      <c r="C54" s="359" t="s">
        <v>187</v>
      </c>
      <c r="D54" s="359"/>
      <c r="E54" s="359"/>
      <c r="F54" s="359"/>
      <c r="G54" s="201">
        <v>5</v>
      </c>
      <c r="H54" s="201">
        <v>3</v>
      </c>
      <c r="I54" s="202">
        <v>0</v>
      </c>
      <c r="J54" s="203">
        <v>0</v>
      </c>
      <c r="K54" s="204">
        <v>2518700</v>
      </c>
      <c r="L54" s="205">
        <v>0</v>
      </c>
      <c r="M54" s="205">
        <v>0</v>
      </c>
      <c r="N54" s="72">
        <v>0</v>
      </c>
      <c r="O54" s="206">
        <f>O55</f>
        <v>30000</v>
      </c>
      <c r="P54" s="206">
        <f t="shared" si="7"/>
        <v>30000</v>
      </c>
      <c r="Q54" s="206">
        <f t="shared" si="7"/>
        <v>50000</v>
      </c>
    </row>
    <row r="55" spans="1:17" s="184" customFormat="1" ht="39.75" customHeight="1" x14ac:dyDescent="0.2">
      <c r="A55" s="183"/>
      <c r="B55" s="207"/>
      <c r="C55" s="80"/>
      <c r="D55" s="348" t="s">
        <v>198</v>
      </c>
      <c r="E55" s="349"/>
      <c r="F55" s="351"/>
      <c r="G55" s="221">
        <v>5</v>
      </c>
      <c r="H55" s="221">
        <v>3</v>
      </c>
      <c r="I55" s="222">
        <v>5700000000</v>
      </c>
      <c r="J55" s="223">
        <v>0</v>
      </c>
      <c r="K55" s="196">
        <v>738500</v>
      </c>
      <c r="L55" s="197">
        <v>0</v>
      </c>
      <c r="M55" s="197">
        <v>0</v>
      </c>
      <c r="N55" s="198">
        <v>0</v>
      </c>
      <c r="O55" s="225">
        <f>O56</f>
        <v>30000</v>
      </c>
      <c r="P55" s="225">
        <f t="shared" si="7"/>
        <v>30000</v>
      </c>
      <c r="Q55" s="225">
        <f t="shared" si="7"/>
        <v>50000</v>
      </c>
    </row>
    <row r="56" spans="1:17" s="74" customFormat="1" ht="24.75" customHeight="1" x14ac:dyDescent="0.2">
      <c r="A56" s="182"/>
      <c r="B56" s="207"/>
      <c r="C56" s="80"/>
      <c r="D56" s="352" t="s">
        <v>188</v>
      </c>
      <c r="E56" s="352"/>
      <c r="F56" s="352"/>
      <c r="G56" s="214">
        <v>5</v>
      </c>
      <c r="H56" s="214">
        <v>3</v>
      </c>
      <c r="I56" s="215">
        <v>5750000000</v>
      </c>
      <c r="J56" s="216">
        <v>0</v>
      </c>
      <c r="K56" s="204">
        <v>2518700</v>
      </c>
      <c r="L56" s="205">
        <v>0</v>
      </c>
      <c r="M56" s="205">
        <v>0</v>
      </c>
      <c r="N56" s="72">
        <v>0</v>
      </c>
      <c r="O56" s="217">
        <f>O57</f>
        <v>30000</v>
      </c>
      <c r="P56" s="217">
        <f t="shared" si="7"/>
        <v>30000</v>
      </c>
      <c r="Q56" s="217">
        <f t="shared" si="7"/>
        <v>50000</v>
      </c>
    </row>
    <row r="57" spans="1:17" s="74" customFormat="1" ht="24.75" customHeight="1" x14ac:dyDescent="0.2">
      <c r="A57" s="182"/>
      <c r="B57" s="207"/>
      <c r="C57" s="81"/>
      <c r="D57" s="213"/>
      <c r="E57" s="352" t="s">
        <v>189</v>
      </c>
      <c r="F57" s="352"/>
      <c r="G57" s="214">
        <v>5</v>
      </c>
      <c r="H57" s="214">
        <v>3</v>
      </c>
      <c r="I57" s="215">
        <v>5750095310</v>
      </c>
      <c r="J57" s="216">
        <v>0</v>
      </c>
      <c r="K57" s="204">
        <v>2518700</v>
      </c>
      <c r="L57" s="205">
        <v>0</v>
      </c>
      <c r="M57" s="205">
        <v>0</v>
      </c>
      <c r="N57" s="72">
        <v>0</v>
      </c>
      <c r="O57" s="217">
        <f>O58</f>
        <v>30000</v>
      </c>
      <c r="P57" s="217">
        <f>P58</f>
        <v>30000</v>
      </c>
      <c r="Q57" s="217">
        <f>Q58</f>
        <v>50000</v>
      </c>
    </row>
    <row r="58" spans="1:17" s="74" customFormat="1" ht="27.75" customHeight="1" x14ac:dyDescent="0.2">
      <c r="A58" s="182"/>
      <c r="B58" s="207"/>
      <c r="C58" s="81"/>
      <c r="D58" s="218"/>
      <c r="E58" s="213"/>
      <c r="F58" s="82" t="s">
        <v>166</v>
      </c>
      <c r="G58" s="214">
        <v>5</v>
      </c>
      <c r="H58" s="214">
        <v>3</v>
      </c>
      <c r="I58" s="215">
        <v>5750095310</v>
      </c>
      <c r="J58" s="216">
        <v>240</v>
      </c>
      <c r="K58" s="204">
        <v>2518700</v>
      </c>
      <c r="L58" s="205">
        <v>0</v>
      </c>
      <c r="M58" s="205">
        <v>0</v>
      </c>
      <c r="N58" s="72">
        <v>0</v>
      </c>
      <c r="O58" s="219">
        <f>'Приложение 8'!X71</f>
        <v>30000</v>
      </c>
      <c r="P58" s="219">
        <f>'Приложение 8'!Y71</f>
        <v>30000</v>
      </c>
      <c r="Q58" s="219">
        <f>'Приложение 8'!Z71</f>
        <v>50000</v>
      </c>
    </row>
    <row r="59" spans="1:17" s="74" customFormat="1" ht="21" customHeight="1" x14ac:dyDescent="0.2">
      <c r="A59" s="182"/>
      <c r="B59" s="358" t="s">
        <v>190</v>
      </c>
      <c r="C59" s="358"/>
      <c r="D59" s="358"/>
      <c r="E59" s="358"/>
      <c r="F59" s="358"/>
      <c r="G59" s="201">
        <v>8</v>
      </c>
      <c r="H59" s="201">
        <v>0</v>
      </c>
      <c r="I59" s="202">
        <v>0</v>
      </c>
      <c r="J59" s="203">
        <v>0</v>
      </c>
      <c r="K59" s="204">
        <v>6434050</v>
      </c>
      <c r="L59" s="205">
        <v>0</v>
      </c>
      <c r="M59" s="205">
        <v>0</v>
      </c>
      <c r="N59" s="72">
        <v>0</v>
      </c>
      <c r="O59" s="220">
        <f t="shared" ref="O59:Q61" si="8">O60</f>
        <v>1971120</v>
      </c>
      <c r="P59" s="206">
        <f t="shared" si="8"/>
        <v>1853620</v>
      </c>
      <c r="Q59" s="206">
        <f t="shared" si="8"/>
        <v>1950320</v>
      </c>
    </row>
    <row r="60" spans="1:17" s="74" customFormat="1" ht="14.25" customHeight="1" x14ac:dyDescent="0.2">
      <c r="A60" s="182"/>
      <c r="B60" s="200"/>
      <c r="C60" s="359" t="s">
        <v>191</v>
      </c>
      <c r="D60" s="359"/>
      <c r="E60" s="359"/>
      <c r="F60" s="359"/>
      <c r="G60" s="201">
        <v>8</v>
      </c>
      <c r="H60" s="201">
        <v>1</v>
      </c>
      <c r="I60" s="202">
        <v>0</v>
      </c>
      <c r="J60" s="203">
        <v>0</v>
      </c>
      <c r="K60" s="204">
        <v>6434050</v>
      </c>
      <c r="L60" s="205">
        <v>0</v>
      </c>
      <c r="M60" s="205">
        <v>0</v>
      </c>
      <c r="N60" s="72">
        <v>0</v>
      </c>
      <c r="O60" s="220">
        <f t="shared" si="8"/>
        <v>1971120</v>
      </c>
      <c r="P60" s="206">
        <f t="shared" si="8"/>
        <v>1853620</v>
      </c>
      <c r="Q60" s="206">
        <f t="shared" si="8"/>
        <v>1950320</v>
      </c>
    </row>
    <row r="61" spans="1:17" s="184" customFormat="1" ht="36" customHeight="1" x14ac:dyDescent="0.2">
      <c r="A61" s="183"/>
      <c r="B61" s="207"/>
      <c r="C61" s="80"/>
      <c r="D61" s="348" t="s">
        <v>198</v>
      </c>
      <c r="E61" s="349"/>
      <c r="F61" s="351"/>
      <c r="G61" s="221">
        <v>8</v>
      </c>
      <c r="H61" s="221">
        <v>1</v>
      </c>
      <c r="I61" s="222">
        <v>5700000000</v>
      </c>
      <c r="J61" s="223">
        <v>0</v>
      </c>
      <c r="K61" s="196">
        <v>738500</v>
      </c>
      <c r="L61" s="197">
        <v>0</v>
      </c>
      <c r="M61" s="197">
        <v>0</v>
      </c>
      <c r="N61" s="198">
        <v>0</v>
      </c>
      <c r="O61" s="224">
        <f t="shared" si="8"/>
        <v>1971120</v>
      </c>
      <c r="P61" s="225">
        <f t="shared" si="8"/>
        <v>1853620</v>
      </c>
      <c r="Q61" s="225">
        <f t="shared" si="8"/>
        <v>1950320</v>
      </c>
    </row>
    <row r="62" spans="1:17" s="74" customFormat="1" ht="30" customHeight="1" x14ac:dyDescent="0.2">
      <c r="A62" s="182"/>
      <c r="B62" s="207"/>
      <c r="C62" s="80"/>
      <c r="D62" s="352" t="s">
        <v>192</v>
      </c>
      <c r="E62" s="352"/>
      <c r="F62" s="352"/>
      <c r="G62" s="214">
        <v>8</v>
      </c>
      <c r="H62" s="214">
        <v>1</v>
      </c>
      <c r="I62" s="215">
        <v>5760000000</v>
      </c>
      <c r="J62" s="216">
        <v>0</v>
      </c>
      <c r="K62" s="204">
        <v>6434050</v>
      </c>
      <c r="L62" s="205">
        <v>0</v>
      </c>
      <c r="M62" s="205">
        <v>0</v>
      </c>
      <c r="N62" s="72">
        <v>0</v>
      </c>
      <c r="O62" s="226">
        <f>O63+O65+O67</f>
        <v>1971120</v>
      </c>
      <c r="P62" s="217">
        <f>P63+P65+P67</f>
        <v>1853620</v>
      </c>
      <c r="Q62" s="217">
        <f>Q63+Q65+Q67</f>
        <v>1950320</v>
      </c>
    </row>
    <row r="63" spans="1:17" s="74" customFormat="1" ht="38.25" customHeight="1" x14ac:dyDescent="0.2">
      <c r="A63" s="182"/>
      <c r="B63" s="207"/>
      <c r="C63" s="81"/>
      <c r="D63" s="218"/>
      <c r="E63" s="213"/>
      <c r="F63" s="82" t="s">
        <v>200</v>
      </c>
      <c r="G63" s="214">
        <v>8</v>
      </c>
      <c r="H63" s="214">
        <v>1</v>
      </c>
      <c r="I63" s="215">
        <v>5760075080</v>
      </c>
      <c r="J63" s="216">
        <v>0</v>
      </c>
      <c r="K63" s="204">
        <v>5655700</v>
      </c>
      <c r="L63" s="205">
        <v>0</v>
      </c>
      <c r="M63" s="205">
        <v>0</v>
      </c>
      <c r="N63" s="72">
        <v>0</v>
      </c>
      <c r="O63" s="226">
        <f>O64</f>
        <v>1395790</v>
      </c>
      <c r="P63" s="226">
        <f>P64</f>
        <v>1643520</v>
      </c>
      <c r="Q63" s="226">
        <f>Q64</f>
        <v>1643520</v>
      </c>
    </row>
    <row r="64" spans="1:17" s="74" customFormat="1" ht="15.75" customHeight="1" x14ac:dyDescent="0.2">
      <c r="A64" s="182"/>
      <c r="B64" s="207"/>
      <c r="C64" s="81"/>
      <c r="D64" s="213"/>
      <c r="E64" s="352" t="s">
        <v>168</v>
      </c>
      <c r="F64" s="352"/>
      <c r="G64" s="214">
        <v>8</v>
      </c>
      <c r="H64" s="214">
        <v>1</v>
      </c>
      <c r="I64" s="215">
        <v>5760075080</v>
      </c>
      <c r="J64" s="216">
        <v>540</v>
      </c>
      <c r="K64" s="204">
        <v>6334050</v>
      </c>
      <c r="L64" s="205">
        <v>0</v>
      </c>
      <c r="M64" s="205">
        <v>0</v>
      </c>
      <c r="N64" s="72">
        <v>0</v>
      </c>
      <c r="O64" s="248">
        <f>'Приложение 8'!X77</f>
        <v>1395790</v>
      </c>
      <c r="P64" s="248">
        <f>'Приложение 8'!Y77</f>
        <v>1643520</v>
      </c>
      <c r="Q64" s="248">
        <f>'Приложение 8'!Z77</f>
        <v>1643520</v>
      </c>
    </row>
    <row r="65" spans="1:17" s="74" customFormat="1" ht="33.75" customHeight="1" x14ac:dyDescent="0.2">
      <c r="A65" s="182"/>
      <c r="B65" s="207"/>
      <c r="C65" s="81"/>
      <c r="D65" s="218"/>
      <c r="E65" s="213"/>
      <c r="F65" s="82" t="s">
        <v>193</v>
      </c>
      <c r="G65" s="214">
        <v>8</v>
      </c>
      <c r="H65" s="214">
        <v>1</v>
      </c>
      <c r="I65" s="215">
        <v>5760095220</v>
      </c>
      <c r="J65" s="216">
        <v>0</v>
      </c>
      <c r="K65" s="204">
        <v>678350</v>
      </c>
      <c r="L65" s="205">
        <v>0</v>
      </c>
      <c r="M65" s="205">
        <v>0</v>
      </c>
      <c r="N65" s="72">
        <v>0</v>
      </c>
      <c r="O65" s="226">
        <f>O66</f>
        <v>327600</v>
      </c>
      <c r="P65" s="226">
        <f>P66</f>
        <v>210100</v>
      </c>
      <c r="Q65" s="226">
        <f>Q66</f>
        <v>306800</v>
      </c>
    </row>
    <row r="66" spans="1:17" s="74" customFormat="1" ht="25.5" customHeight="1" x14ac:dyDescent="0.2">
      <c r="A66" s="182"/>
      <c r="B66" s="207"/>
      <c r="C66" s="81"/>
      <c r="D66" s="213"/>
      <c r="E66" s="352" t="s">
        <v>166</v>
      </c>
      <c r="F66" s="352"/>
      <c r="G66" s="214">
        <v>8</v>
      </c>
      <c r="H66" s="214">
        <v>1</v>
      </c>
      <c r="I66" s="215">
        <v>5760095220</v>
      </c>
      <c r="J66" s="216">
        <v>240</v>
      </c>
      <c r="K66" s="204">
        <v>6334050</v>
      </c>
      <c r="L66" s="205">
        <v>0</v>
      </c>
      <c r="M66" s="205">
        <v>0</v>
      </c>
      <c r="N66" s="72">
        <v>0</v>
      </c>
      <c r="O66" s="248">
        <f>'Приложение 8'!X80</f>
        <v>327600</v>
      </c>
      <c r="P66" s="248">
        <f>'Приложение 8'!Y80</f>
        <v>210100</v>
      </c>
      <c r="Q66" s="248">
        <f>'Приложение 8'!Z80</f>
        <v>306800</v>
      </c>
    </row>
    <row r="67" spans="1:17" s="74" customFormat="1" ht="42" customHeight="1" x14ac:dyDescent="0.2">
      <c r="A67" s="311"/>
      <c r="B67" s="291"/>
      <c r="C67" s="81"/>
      <c r="D67" s="213"/>
      <c r="E67" s="218"/>
      <c r="F67" s="218" t="s">
        <v>233</v>
      </c>
      <c r="G67" s="214">
        <v>8</v>
      </c>
      <c r="H67" s="214">
        <v>1</v>
      </c>
      <c r="I67" s="215">
        <v>5760097030</v>
      </c>
      <c r="J67" s="216">
        <v>0</v>
      </c>
      <c r="K67" s="204"/>
      <c r="L67" s="205"/>
      <c r="M67" s="205"/>
      <c r="N67" s="72"/>
      <c r="O67" s="313">
        <f>O68</f>
        <v>247730</v>
      </c>
      <c r="P67" s="313">
        <f>P68</f>
        <v>0</v>
      </c>
      <c r="Q67" s="313">
        <f>Q68</f>
        <v>0</v>
      </c>
    </row>
    <row r="68" spans="1:17" s="74" customFormat="1" ht="15" customHeight="1" x14ac:dyDescent="0.2">
      <c r="A68" s="311"/>
      <c r="B68" s="291"/>
      <c r="C68" s="81"/>
      <c r="D68" s="213"/>
      <c r="E68" s="218"/>
      <c r="F68" s="218" t="s">
        <v>168</v>
      </c>
      <c r="G68" s="214">
        <v>8</v>
      </c>
      <c r="H68" s="214">
        <v>1</v>
      </c>
      <c r="I68" s="215">
        <v>5760097030</v>
      </c>
      <c r="J68" s="216">
        <v>540</v>
      </c>
      <c r="K68" s="204"/>
      <c r="L68" s="205"/>
      <c r="M68" s="205"/>
      <c r="N68" s="72"/>
      <c r="O68" s="248">
        <v>247730</v>
      </c>
      <c r="P68" s="248">
        <f>'Приложение 8'!Y84</f>
        <v>0</v>
      </c>
      <c r="Q68" s="248">
        <f>'Приложение 8'!Z84</f>
        <v>0</v>
      </c>
    </row>
    <row r="69" spans="1:17" s="74" customFormat="1" ht="18.75" customHeight="1" x14ac:dyDescent="0.2">
      <c r="A69" s="139"/>
      <c r="B69" s="251" t="s">
        <v>203</v>
      </c>
      <c r="C69" s="251"/>
      <c r="D69" s="252"/>
      <c r="E69" s="251"/>
      <c r="F69" s="251"/>
      <c r="G69" s="251"/>
      <c r="H69" s="251"/>
      <c r="I69" s="253"/>
      <c r="J69" s="254"/>
      <c r="K69" s="78">
        <v>15370900</v>
      </c>
      <c r="L69" s="78">
        <v>0</v>
      </c>
      <c r="M69" s="78">
        <v>0</v>
      </c>
      <c r="N69" s="78">
        <v>0</v>
      </c>
      <c r="O69" s="220">
        <f>O10+O30+O37+O43+O53+O59</f>
        <v>5339130</v>
      </c>
      <c r="P69" s="206">
        <f>P10+P30+P37+P43+P53+P59</f>
        <v>5078000</v>
      </c>
      <c r="Q69" s="206">
        <f>Q10+Q30+Q37+Q43+Q53+Q59</f>
        <v>5506900</v>
      </c>
    </row>
    <row r="71" spans="1:17" x14ac:dyDescent="0.2">
      <c r="O71" s="152"/>
      <c r="P71" s="152"/>
      <c r="Q71" s="152"/>
    </row>
  </sheetData>
  <mergeCells count="38">
    <mergeCell ref="E66:F66"/>
    <mergeCell ref="E64:F64"/>
    <mergeCell ref="D56:F56"/>
    <mergeCell ref="E57:F57"/>
    <mergeCell ref="B59:F59"/>
    <mergeCell ref="C60:F60"/>
    <mergeCell ref="D61:F61"/>
    <mergeCell ref="D62:F62"/>
    <mergeCell ref="D46:F46"/>
    <mergeCell ref="E47:F47"/>
    <mergeCell ref="B53:F53"/>
    <mergeCell ref="C54:F54"/>
    <mergeCell ref="D55:F55"/>
    <mergeCell ref="D39:F39"/>
    <mergeCell ref="D40:F40"/>
    <mergeCell ref="B43:F43"/>
    <mergeCell ref="C44:F44"/>
    <mergeCell ref="D45:F45"/>
    <mergeCell ref="D32:F32"/>
    <mergeCell ref="D33:F33"/>
    <mergeCell ref="E34:F34"/>
    <mergeCell ref="B37:F37"/>
    <mergeCell ref="C38:F38"/>
    <mergeCell ref="D25:F25"/>
    <mergeCell ref="E26:F26"/>
    <mergeCell ref="E27:F27"/>
    <mergeCell ref="B30:F30"/>
    <mergeCell ref="C31:F31"/>
    <mergeCell ref="E14:F14"/>
    <mergeCell ref="C16:F16"/>
    <mergeCell ref="D17:F17"/>
    <mergeCell ref="D18:F18"/>
    <mergeCell ref="E19:F19"/>
    <mergeCell ref="A6:Q6"/>
    <mergeCell ref="B10:F10"/>
    <mergeCell ref="C11:F11"/>
    <mergeCell ref="D12:F12"/>
    <mergeCell ref="D13:F13"/>
  </mergeCells>
  <pageMargins left="0.70866141732283472" right="0.33" top="0.48" bottom="0.44" header="0.31496062992125984" footer="0.31496062992125984"/>
  <pageSetup paperSize="9" scale="78" fitToHeight="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8"/>
  <sheetViews>
    <sheetView topLeftCell="G1" zoomScaleNormal="100" workbookViewId="0">
      <selection activeCell="G1" sqref="G1"/>
    </sheetView>
  </sheetViews>
  <sheetFormatPr defaultRowHeight="15" x14ac:dyDescent="0.25"/>
  <cols>
    <col min="1" max="6" width="1" style="113" hidden="1" customWidth="1"/>
    <col min="7" max="8" width="1" style="113" customWidth="1"/>
    <col min="9" max="9" width="90" style="113" customWidth="1"/>
    <col min="10" max="10" width="6.33203125" style="113" bestFit="1" customWidth="1"/>
    <col min="11" max="11" width="0" style="113" hidden="1" customWidth="1"/>
    <col min="12" max="12" width="4.83203125" style="113" bestFit="1" customWidth="1"/>
    <col min="13" max="13" width="4.6640625" style="113" bestFit="1" customWidth="1"/>
    <col min="14" max="14" width="16.1640625" style="126" customWidth="1"/>
    <col min="15" max="15" width="5.1640625" style="126" bestFit="1" customWidth="1"/>
    <col min="16" max="23" width="0" style="113" hidden="1" customWidth="1"/>
    <col min="24" max="26" width="15.33203125" style="113" bestFit="1" customWidth="1"/>
    <col min="27" max="16384" width="9.33203125" style="113"/>
  </cols>
  <sheetData>
    <row r="1" spans="1:26" x14ac:dyDescent="0.25">
      <c r="N1" s="114" t="s">
        <v>196</v>
      </c>
      <c r="O1" s="113"/>
    </row>
    <row r="2" spans="1:26" x14ac:dyDescent="0.25">
      <c r="N2" s="114" t="s">
        <v>25</v>
      </c>
      <c r="O2" s="113"/>
    </row>
    <row r="3" spans="1:26" x14ac:dyDescent="0.25">
      <c r="N3" s="114" t="s">
        <v>197</v>
      </c>
      <c r="O3" s="113"/>
    </row>
    <row r="4" spans="1:26" x14ac:dyDescent="0.25">
      <c r="N4" s="115" t="s">
        <v>232</v>
      </c>
      <c r="O4" s="113"/>
    </row>
    <row r="5" spans="1:26" x14ac:dyDescent="0.25">
      <c r="A5" s="116"/>
      <c r="B5" s="116"/>
      <c r="C5" s="116"/>
      <c r="D5" s="116"/>
      <c r="E5" s="116"/>
      <c r="F5" s="116"/>
      <c r="G5" s="116"/>
      <c r="H5" s="116"/>
      <c r="I5" s="117"/>
      <c r="J5" s="118"/>
      <c r="K5" s="118"/>
      <c r="L5" s="118"/>
      <c r="M5" s="118"/>
      <c r="N5" s="119"/>
      <c r="O5" s="119"/>
      <c r="P5" s="118"/>
      <c r="Q5" s="117"/>
      <c r="R5" s="118"/>
      <c r="S5" s="116"/>
      <c r="T5" s="116"/>
      <c r="U5" s="116"/>
      <c r="V5" s="116"/>
      <c r="W5" s="116"/>
      <c r="X5" s="116"/>
    </row>
    <row r="6" spans="1:26" x14ac:dyDescent="0.25">
      <c r="A6" s="384" t="s">
        <v>241</v>
      </c>
      <c r="B6" s="384"/>
      <c r="C6" s="384"/>
      <c r="D6" s="384"/>
      <c r="E6" s="384"/>
      <c r="F6" s="384"/>
      <c r="G6" s="384"/>
      <c r="H6" s="384"/>
      <c r="I6" s="384"/>
      <c r="J6" s="384"/>
      <c r="K6" s="384"/>
      <c r="L6" s="384"/>
      <c r="M6" s="384"/>
      <c r="N6" s="384"/>
      <c r="O6" s="384"/>
      <c r="P6" s="384"/>
      <c r="Q6" s="384"/>
      <c r="R6" s="384"/>
      <c r="S6" s="384"/>
      <c r="T6" s="384"/>
      <c r="U6" s="384"/>
      <c r="V6" s="384"/>
      <c r="W6" s="384"/>
      <c r="X6" s="384"/>
      <c r="Y6" s="385"/>
      <c r="Z6" s="385"/>
    </row>
    <row r="7" spans="1:26" x14ac:dyDescent="0.25">
      <c r="A7" s="384"/>
      <c r="B7" s="384"/>
      <c r="C7" s="384"/>
      <c r="D7" s="384"/>
      <c r="E7" s="384"/>
      <c r="F7" s="384"/>
      <c r="G7" s="384"/>
      <c r="H7" s="384"/>
      <c r="I7" s="384"/>
      <c r="J7" s="384"/>
      <c r="K7" s="384"/>
      <c r="L7" s="384"/>
      <c r="M7" s="384"/>
      <c r="N7" s="384"/>
      <c r="O7" s="384"/>
      <c r="P7" s="384"/>
      <c r="Q7" s="384"/>
      <c r="R7" s="384"/>
      <c r="S7" s="384"/>
      <c r="T7" s="384"/>
      <c r="U7" s="384"/>
      <c r="V7" s="384"/>
      <c r="W7" s="384"/>
      <c r="X7" s="384"/>
      <c r="Y7" s="116"/>
    </row>
    <row r="8" spans="1:26" ht="18" customHeight="1" x14ac:dyDescent="0.25">
      <c r="N8" s="113"/>
      <c r="O8" s="113"/>
      <c r="Y8" s="116"/>
    </row>
    <row r="9" spans="1:26" ht="36.75" customHeight="1" x14ac:dyDescent="0.25">
      <c r="A9" s="386" t="s">
        <v>139</v>
      </c>
      <c r="B9" s="386"/>
      <c r="C9" s="386"/>
      <c r="D9" s="386"/>
      <c r="E9" s="386"/>
      <c r="F9" s="386"/>
      <c r="G9" s="386"/>
      <c r="H9" s="386"/>
      <c r="I9" s="386"/>
      <c r="J9" s="120" t="s">
        <v>147</v>
      </c>
      <c r="K9" s="120" t="s">
        <v>148</v>
      </c>
      <c r="L9" s="120" t="s">
        <v>132</v>
      </c>
      <c r="M9" s="120" t="s">
        <v>133</v>
      </c>
      <c r="N9" s="120" t="s">
        <v>149</v>
      </c>
      <c r="O9" s="120" t="s">
        <v>150</v>
      </c>
      <c r="P9" s="120" t="s">
        <v>151</v>
      </c>
      <c r="Q9" s="120" t="s">
        <v>152</v>
      </c>
      <c r="R9" s="120" t="s">
        <v>142</v>
      </c>
      <c r="S9" s="120" t="s">
        <v>143</v>
      </c>
      <c r="T9" s="120" t="s">
        <v>144</v>
      </c>
      <c r="U9" s="120" t="s">
        <v>145</v>
      </c>
      <c r="V9" s="120" t="s">
        <v>146</v>
      </c>
      <c r="W9" s="120"/>
      <c r="X9" s="120">
        <v>2022</v>
      </c>
      <c r="Y9" s="121">
        <v>2023</v>
      </c>
      <c r="Z9" s="122">
        <v>2024</v>
      </c>
    </row>
    <row r="10" spans="1:26" x14ac:dyDescent="0.25">
      <c r="A10" s="372" t="s">
        <v>153</v>
      </c>
      <c r="B10" s="372"/>
      <c r="C10" s="372"/>
      <c r="D10" s="372"/>
      <c r="E10" s="372"/>
      <c r="F10" s="372"/>
      <c r="G10" s="372"/>
      <c r="H10" s="372"/>
      <c r="I10" s="372"/>
      <c r="J10" s="83">
        <v>126</v>
      </c>
      <c r="K10" s="84">
        <v>0</v>
      </c>
      <c r="L10" s="85">
        <v>0</v>
      </c>
      <c r="M10" s="85">
        <v>0</v>
      </c>
      <c r="N10" s="86" t="s">
        <v>154</v>
      </c>
      <c r="O10" s="87">
        <v>0</v>
      </c>
      <c r="P10" s="88"/>
      <c r="Q10" s="89">
        <v>0</v>
      </c>
      <c r="R10" s="371"/>
      <c r="S10" s="371"/>
      <c r="T10" s="371"/>
      <c r="U10" s="371"/>
      <c r="V10" s="91">
        <v>0</v>
      </c>
      <c r="W10" s="91">
        <v>0</v>
      </c>
      <c r="X10" s="123">
        <f>X12+X19++X32+X37+X47+X54+X66+X73</f>
        <v>5339130</v>
      </c>
      <c r="Y10" s="92">
        <f>Y12+Y19+Y32+Y37+Y47+Y54+Y66+Y73</f>
        <v>5078000</v>
      </c>
      <c r="Z10" s="92">
        <f>Z12+Z19+Z32+Z37+Z47+Z54+Z66+Z73</f>
        <v>5506900</v>
      </c>
    </row>
    <row r="11" spans="1:26" x14ac:dyDescent="0.25">
      <c r="A11" s="372" t="s">
        <v>155</v>
      </c>
      <c r="B11" s="372"/>
      <c r="C11" s="372"/>
      <c r="D11" s="372"/>
      <c r="E11" s="372"/>
      <c r="F11" s="372"/>
      <c r="G11" s="372"/>
      <c r="H11" s="372"/>
      <c r="I11" s="372"/>
      <c r="J11" s="83">
        <v>126</v>
      </c>
      <c r="K11" s="84">
        <v>100</v>
      </c>
      <c r="L11" s="85">
        <v>1</v>
      </c>
      <c r="M11" s="85">
        <v>0</v>
      </c>
      <c r="N11" s="86" t="s">
        <v>154</v>
      </c>
      <c r="O11" s="87">
        <v>0</v>
      </c>
      <c r="P11" s="88"/>
      <c r="Q11" s="89">
        <v>0</v>
      </c>
      <c r="R11" s="371"/>
      <c r="S11" s="371"/>
      <c r="T11" s="371"/>
      <c r="U11" s="371"/>
      <c r="V11" s="91">
        <v>0</v>
      </c>
      <c r="W11" s="91">
        <v>0</v>
      </c>
      <c r="X11" s="123">
        <f>X14+X19+X32</f>
        <v>2490610</v>
      </c>
      <c r="Y11" s="123">
        <f>Y14+Y19+Y32</f>
        <v>2431480</v>
      </c>
      <c r="Z11" s="123">
        <f>Z14+Z19+Z32</f>
        <v>2604680</v>
      </c>
    </row>
    <row r="12" spans="1:26" ht="34.5" customHeight="1" x14ac:dyDescent="0.25">
      <c r="A12" s="127"/>
      <c r="B12" s="99"/>
      <c r="C12" s="367" t="s">
        <v>156</v>
      </c>
      <c r="D12" s="368"/>
      <c r="E12" s="368"/>
      <c r="F12" s="368"/>
      <c r="G12" s="368"/>
      <c r="H12" s="368"/>
      <c r="I12" s="369"/>
      <c r="J12" s="83">
        <v>126</v>
      </c>
      <c r="K12" s="84">
        <v>102</v>
      </c>
      <c r="L12" s="85">
        <v>1</v>
      </c>
      <c r="M12" s="85">
        <v>2</v>
      </c>
      <c r="N12" s="86" t="s">
        <v>154</v>
      </c>
      <c r="O12" s="87">
        <v>0</v>
      </c>
      <c r="P12" s="88"/>
      <c r="Q12" s="89">
        <v>0</v>
      </c>
      <c r="R12" s="371"/>
      <c r="S12" s="371"/>
      <c r="T12" s="371"/>
      <c r="U12" s="371"/>
      <c r="V12" s="91">
        <v>0</v>
      </c>
      <c r="W12" s="91">
        <v>0</v>
      </c>
      <c r="X12" s="92">
        <f t="shared" ref="X12:Z15" si="0">X13</f>
        <v>690400</v>
      </c>
      <c r="Y12" s="92">
        <f t="shared" si="0"/>
        <v>672400</v>
      </c>
      <c r="Z12" s="92">
        <f t="shared" si="0"/>
        <v>706400</v>
      </c>
    </row>
    <row r="13" spans="1:26" ht="47.25" customHeight="1" x14ac:dyDescent="0.25">
      <c r="A13" s="370" t="s">
        <v>198</v>
      </c>
      <c r="B13" s="370"/>
      <c r="C13" s="370"/>
      <c r="D13" s="370"/>
      <c r="E13" s="370"/>
      <c r="F13" s="370"/>
      <c r="G13" s="370"/>
      <c r="H13" s="370"/>
      <c r="I13" s="370"/>
      <c r="J13" s="88">
        <v>126</v>
      </c>
      <c r="K13" s="84">
        <v>0</v>
      </c>
      <c r="L13" s="94">
        <v>1</v>
      </c>
      <c r="M13" s="94">
        <v>2</v>
      </c>
      <c r="N13" s="95" t="s">
        <v>157</v>
      </c>
      <c r="O13" s="96">
        <v>0</v>
      </c>
      <c r="P13" s="88"/>
      <c r="Q13" s="89">
        <v>0</v>
      </c>
      <c r="R13" s="363"/>
      <c r="S13" s="363"/>
      <c r="T13" s="363"/>
      <c r="U13" s="363"/>
      <c r="V13" s="91">
        <v>0</v>
      </c>
      <c r="W13" s="91">
        <v>0</v>
      </c>
      <c r="X13" s="97">
        <f t="shared" si="0"/>
        <v>690400</v>
      </c>
      <c r="Y13" s="97">
        <f t="shared" si="0"/>
        <v>672400</v>
      </c>
      <c r="Z13" s="97">
        <f t="shared" si="0"/>
        <v>706400</v>
      </c>
    </row>
    <row r="14" spans="1:26" ht="31.5" customHeight="1" x14ac:dyDescent="0.25">
      <c r="A14" s="128"/>
      <c r="B14" s="129"/>
      <c r="C14" s="364" t="s">
        <v>158</v>
      </c>
      <c r="D14" s="365"/>
      <c r="E14" s="365"/>
      <c r="F14" s="365"/>
      <c r="G14" s="365"/>
      <c r="H14" s="365"/>
      <c r="I14" s="366"/>
      <c r="J14" s="88">
        <v>126</v>
      </c>
      <c r="K14" s="84">
        <v>102</v>
      </c>
      <c r="L14" s="94">
        <v>1</v>
      </c>
      <c r="M14" s="94">
        <v>2</v>
      </c>
      <c r="N14" s="95" t="s">
        <v>159</v>
      </c>
      <c r="O14" s="96">
        <v>0</v>
      </c>
      <c r="P14" s="88"/>
      <c r="Q14" s="89">
        <v>0</v>
      </c>
      <c r="R14" s="363"/>
      <c r="S14" s="363"/>
      <c r="T14" s="363"/>
      <c r="U14" s="363"/>
      <c r="V14" s="91">
        <v>0</v>
      </c>
      <c r="W14" s="91">
        <v>0</v>
      </c>
      <c r="X14" s="97">
        <f t="shared" si="0"/>
        <v>690400</v>
      </c>
      <c r="Y14" s="97">
        <f t="shared" si="0"/>
        <v>672400</v>
      </c>
      <c r="Z14" s="97">
        <f t="shared" si="0"/>
        <v>706400</v>
      </c>
    </row>
    <row r="15" spans="1:26" ht="15" customHeight="1" x14ac:dyDescent="0.25">
      <c r="A15" s="127"/>
      <c r="B15" s="99"/>
      <c r="C15" s="93"/>
      <c r="D15" s="98"/>
      <c r="E15" s="364" t="s">
        <v>160</v>
      </c>
      <c r="F15" s="365"/>
      <c r="G15" s="365"/>
      <c r="H15" s="365"/>
      <c r="I15" s="366"/>
      <c r="J15" s="88">
        <v>126</v>
      </c>
      <c r="K15" s="84">
        <v>102</v>
      </c>
      <c r="L15" s="94">
        <v>1</v>
      </c>
      <c r="M15" s="94">
        <v>2</v>
      </c>
      <c r="N15" s="100">
        <v>5710010010</v>
      </c>
      <c r="O15" s="96">
        <v>0</v>
      </c>
      <c r="P15" s="88"/>
      <c r="Q15" s="89">
        <v>0</v>
      </c>
      <c r="R15" s="363"/>
      <c r="S15" s="363"/>
      <c r="T15" s="363"/>
      <c r="U15" s="363"/>
      <c r="V15" s="91">
        <v>0</v>
      </c>
      <c r="W15" s="91">
        <v>0</v>
      </c>
      <c r="X15" s="97">
        <f t="shared" si="0"/>
        <v>690400</v>
      </c>
      <c r="Y15" s="97">
        <f t="shared" si="0"/>
        <v>672400</v>
      </c>
      <c r="Z15" s="97">
        <f t="shared" si="0"/>
        <v>706400</v>
      </c>
    </row>
    <row r="16" spans="1:26" ht="15" customHeight="1" x14ac:dyDescent="0.25">
      <c r="A16" s="127"/>
      <c r="B16" s="99"/>
      <c r="C16" s="93"/>
      <c r="D16" s="98"/>
      <c r="E16" s="98"/>
      <c r="F16" s="364" t="s">
        <v>161</v>
      </c>
      <c r="G16" s="365"/>
      <c r="H16" s="365"/>
      <c r="I16" s="366"/>
      <c r="J16" s="88">
        <v>126</v>
      </c>
      <c r="K16" s="84">
        <v>102</v>
      </c>
      <c r="L16" s="94">
        <v>1</v>
      </c>
      <c r="M16" s="94">
        <v>2</v>
      </c>
      <c r="N16" s="100">
        <v>5710010010</v>
      </c>
      <c r="O16" s="96">
        <v>120</v>
      </c>
      <c r="P16" s="88"/>
      <c r="Q16" s="89">
        <v>10000</v>
      </c>
      <c r="R16" s="363"/>
      <c r="S16" s="363"/>
      <c r="T16" s="363"/>
      <c r="U16" s="363"/>
      <c r="V16" s="91">
        <v>0</v>
      </c>
      <c r="W16" s="91">
        <v>0</v>
      </c>
      <c r="X16" s="97">
        <f>X17+X18</f>
        <v>690400</v>
      </c>
      <c r="Y16" s="97">
        <f>Y17+Y18</f>
        <v>672400</v>
      </c>
      <c r="Z16" s="97">
        <f>Z17+Z18</f>
        <v>706400</v>
      </c>
    </row>
    <row r="17" spans="1:26" ht="15" customHeight="1" x14ac:dyDescent="0.25">
      <c r="A17" s="127"/>
      <c r="B17" s="99"/>
      <c r="C17" s="93"/>
      <c r="D17" s="98"/>
      <c r="E17" s="98"/>
      <c r="F17" s="98"/>
      <c r="G17" s="98"/>
      <c r="H17" s="98"/>
      <c r="I17" s="98" t="s">
        <v>162</v>
      </c>
      <c r="J17" s="88">
        <v>126</v>
      </c>
      <c r="K17" s="84"/>
      <c r="L17" s="94">
        <v>1</v>
      </c>
      <c r="M17" s="94">
        <v>2</v>
      </c>
      <c r="N17" s="100">
        <v>5710010010</v>
      </c>
      <c r="O17" s="96">
        <v>121</v>
      </c>
      <c r="P17" s="88"/>
      <c r="Q17" s="89"/>
      <c r="R17" s="91"/>
      <c r="S17" s="91"/>
      <c r="T17" s="91"/>
      <c r="U17" s="91"/>
      <c r="V17" s="91"/>
      <c r="W17" s="91"/>
      <c r="X17" s="101">
        <v>481900</v>
      </c>
      <c r="Y17" s="101">
        <v>469300</v>
      </c>
      <c r="Z17" s="101">
        <v>493000</v>
      </c>
    </row>
    <row r="18" spans="1:26" ht="35.25" customHeight="1" x14ac:dyDescent="0.25">
      <c r="A18" s="127"/>
      <c r="B18" s="99"/>
      <c r="C18" s="93"/>
      <c r="D18" s="98"/>
      <c r="E18" s="98"/>
      <c r="F18" s="98"/>
      <c r="G18" s="98"/>
      <c r="H18" s="98"/>
      <c r="I18" s="98" t="s">
        <v>163</v>
      </c>
      <c r="J18" s="88">
        <v>126</v>
      </c>
      <c r="K18" s="84"/>
      <c r="L18" s="94">
        <v>1</v>
      </c>
      <c r="M18" s="94">
        <v>2</v>
      </c>
      <c r="N18" s="100">
        <v>5710010010</v>
      </c>
      <c r="O18" s="96">
        <v>129</v>
      </c>
      <c r="P18" s="88"/>
      <c r="Q18" s="89"/>
      <c r="R18" s="91"/>
      <c r="S18" s="91"/>
      <c r="T18" s="91"/>
      <c r="U18" s="91"/>
      <c r="V18" s="91"/>
      <c r="W18" s="91"/>
      <c r="X18" s="101">
        <v>208500</v>
      </c>
      <c r="Y18" s="101">
        <v>203100</v>
      </c>
      <c r="Z18" s="101">
        <v>213400</v>
      </c>
    </row>
    <row r="19" spans="1:26" ht="51.75" customHeight="1" x14ac:dyDescent="0.25">
      <c r="A19" s="106"/>
      <c r="B19" s="102"/>
      <c r="C19" s="367" t="s">
        <v>164</v>
      </c>
      <c r="D19" s="368"/>
      <c r="E19" s="368"/>
      <c r="F19" s="368"/>
      <c r="G19" s="368"/>
      <c r="H19" s="368"/>
      <c r="I19" s="369"/>
      <c r="J19" s="83">
        <v>126</v>
      </c>
      <c r="K19" s="84">
        <v>104</v>
      </c>
      <c r="L19" s="85">
        <v>1</v>
      </c>
      <c r="M19" s="85">
        <v>4</v>
      </c>
      <c r="N19" s="86" t="s">
        <v>154</v>
      </c>
      <c r="O19" s="87">
        <v>0</v>
      </c>
      <c r="P19" s="88"/>
      <c r="Q19" s="89">
        <v>0</v>
      </c>
      <c r="R19" s="371"/>
      <c r="S19" s="371"/>
      <c r="T19" s="371"/>
      <c r="U19" s="371"/>
      <c r="V19" s="91">
        <v>0</v>
      </c>
      <c r="W19" s="91">
        <v>0</v>
      </c>
      <c r="X19" s="123">
        <f>X21</f>
        <v>1776710</v>
      </c>
      <c r="Y19" s="92">
        <f>Y21</f>
        <v>1735580</v>
      </c>
      <c r="Z19" s="92">
        <f>Z21</f>
        <v>1874780</v>
      </c>
    </row>
    <row r="20" spans="1:26" ht="48" customHeight="1" x14ac:dyDescent="0.25">
      <c r="A20" s="370" t="s">
        <v>198</v>
      </c>
      <c r="B20" s="370"/>
      <c r="C20" s="370"/>
      <c r="D20" s="370"/>
      <c r="E20" s="370"/>
      <c r="F20" s="370"/>
      <c r="G20" s="370"/>
      <c r="H20" s="370"/>
      <c r="I20" s="370"/>
      <c r="J20" s="88">
        <v>126</v>
      </c>
      <c r="K20" s="84">
        <v>0</v>
      </c>
      <c r="L20" s="94">
        <v>1</v>
      </c>
      <c r="M20" s="94">
        <v>4</v>
      </c>
      <c r="N20" s="95" t="s">
        <v>157</v>
      </c>
      <c r="O20" s="96">
        <v>0</v>
      </c>
      <c r="P20" s="88"/>
      <c r="Q20" s="89">
        <v>0</v>
      </c>
      <c r="R20" s="363"/>
      <c r="S20" s="363"/>
      <c r="T20" s="363"/>
      <c r="U20" s="363"/>
      <c r="V20" s="91">
        <v>0</v>
      </c>
      <c r="W20" s="91">
        <v>0</v>
      </c>
      <c r="X20" s="124">
        <f>X19</f>
        <v>1776710</v>
      </c>
      <c r="Y20" s="97">
        <f>Y19</f>
        <v>1735580</v>
      </c>
      <c r="Z20" s="97">
        <f>Z19</f>
        <v>1874780</v>
      </c>
    </row>
    <row r="21" spans="1:26" ht="30" customHeight="1" x14ac:dyDescent="0.25">
      <c r="A21" s="128"/>
      <c r="B21" s="129"/>
      <c r="C21" s="364" t="s">
        <v>158</v>
      </c>
      <c r="D21" s="365"/>
      <c r="E21" s="365"/>
      <c r="F21" s="365"/>
      <c r="G21" s="365"/>
      <c r="H21" s="365"/>
      <c r="I21" s="366"/>
      <c r="J21" s="88">
        <v>126</v>
      </c>
      <c r="K21" s="84">
        <v>102</v>
      </c>
      <c r="L21" s="94">
        <v>1</v>
      </c>
      <c r="M21" s="94">
        <v>4</v>
      </c>
      <c r="N21" s="95" t="s">
        <v>159</v>
      </c>
      <c r="O21" s="96">
        <v>0</v>
      </c>
      <c r="P21" s="88"/>
      <c r="Q21" s="89">
        <v>0</v>
      </c>
      <c r="R21" s="363"/>
      <c r="S21" s="363"/>
      <c r="T21" s="363"/>
      <c r="U21" s="363"/>
      <c r="V21" s="91">
        <v>0</v>
      </c>
      <c r="W21" s="91">
        <v>0</v>
      </c>
      <c r="X21" s="124">
        <f>X22+X30</f>
        <v>1776710</v>
      </c>
      <c r="Y21" s="97">
        <f>Y22+Y30</f>
        <v>1735580</v>
      </c>
      <c r="Z21" s="97">
        <f>Z22+Z30</f>
        <v>1874780</v>
      </c>
    </row>
    <row r="22" spans="1:26" ht="15" customHeight="1" x14ac:dyDescent="0.25">
      <c r="A22" s="106"/>
      <c r="B22" s="102"/>
      <c r="C22" s="93"/>
      <c r="D22" s="98"/>
      <c r="E22" s="364" t="s">
        <v>165</v>
      </c>
      <c r="F22" s="365"/>
      <c r="G22" s="365"/>
      <c r="H22" s="365"/>
      <c r="I22" s="366"/>
      <c r="J22" s="88">
        <v>126</v>
      </c>
      <c r="K22" s="84">
        <v>104</v>
      </c>
      <c r="L22" s="94">
        <v>1</v>
      </c>
      <c r="M22" s="94">
        <v>4</v>
      </c>
      <c r="N22" s="100">
        <v>5710010020</v>
      </c>
      <c r="O22" s="96">
        <v>0</v>
      </c>
      <c r="P22" s="88"/>
      <c r="Q22" s="89">
        <v>0</v>
      </c>
      <c r="R22" s="363"/>
      <c r="S22" s="363"/>
      <c r="T22" s="363"/>
      <c r="U22" s="363"/>
      <c r="V22" s="91">
        <v>0</v>
      </c>
      <c r="W22" s="91">
        <v>0</v>
      </c>
      <c r="X22" s="124">
        <f>X23+X26+X29</f>
        <v>1397120</v>
      </c>
      <c r="Y22" s="124">
        <f>Y23+Y26+Y29</f>
        <v>1385630</v>
      </c>
      <c r="Z22" s="124">
        <f>Z23+Z26+Z29</f>
        <v>1571290</v>
      </c>
    </row>
    <row r="23" spans="1:26" x14ac:dyDescent="0.25">
      <c r="A23" s="106"/>
      <c r="B23" s="102"/>
      <c r="C23" s="93"/>
      <c r="D23" s="98"/>
      <c r="E23" s="98"/>
      <c r="F23" s="373" t="s">
        <v>161</v>
      </c>
      <c r="G23" s="373"/>
      <c r="H23" s="373"/>
      <c r="I23" s="373"/>
      <c r="J23" s="88">
        <v>126</v>
      </c>
      <c r="K23" s="84">
        <v>104</v>
      </c>
      <c r="L23" s="94">
        <v>1</v>
      </c>
      <c r="M23" s="94">
        <v>4</v>
      </c>
      <c r="N23" s="100">
        <v>5710010020</v>
      </c>
      <c r="O23" s="96">
        <v>120</v>
      </c>
      <c r="P23" s="88"/>
      <c r="Q23" s="89">
        <v>10000</v>
      </c>
      <c r="R23" s="363"/>
      <c r="S23" s="363"/>
      <c r="T23" s="363"/>
      <c r="U23" s="363"/>
      <c r="V23" s="91">
        <v>0</v>
      </c>
      <c r="W23" s="91">
        <v>0</v>
      </c>
      <c r="X23" s="97">
        <f>X24+X25</f>
        <v>1250300</v>
      </c>
      <c r="Y23" s="97">
        <f>Y24+Y25</f>
        <v>1250100</v>
      </c>
      <c r="Z23" s="97">
        <f>Z24+Z25</f>
        <v>1400700</v>
      </c>
    </row>
    <row r="24" spans="1:26" x14ac:dyDescent="0.25">
      <c r="A24" s="106"/>
      <c r="B24" s="102"/>
      <c r="C24" s="93"/>
      <c r="D24" s="98"/>
      <c r="E24" s="98"/>
      <c r="F24" s="98"/>
      <c r="G24" s="98"/>
      <c r="H24" s="98"/>
      <c r="I24" s="98" t="s">
        <v>162</v>
      </c>
      <c r="J24" s="88">
        <v>126</v>
      </c>
      <c r="K24" s="84"/>
      <c r="L24" s="94">
        <v>1</v>
      </c>
      <c r="M24" s="94">
        <v>4</v>
      </c>
      <c r="N24" s="100">
        <v>5710010020</v>
      </c>
      <c r="O24" s="96">
        <v>121</v>
      </c>
      <c r="P24" s="88"/>
      <c r="Q24" s="89"/>
      <c r="R24" s="91"/>
      <c r="S24" s="91"/>
      <c r="T24" s="91"/>
      <c r="U24" s="91"/>
      <c r="V24" s="91"/>
      <c r="W24" s="91"/>
      <c r="X24" s="101">
        <v>887800</v>
      </c>
      <c r="Y24" s="101">
        <v>872600</v>
      </c>
      <c r="Z24" s="101">
        <v>977700</v>
      </c>
    </row>
    <row r="25" spans="1:26" ht="39" customHeight="1" x14ac:dyDescent="0.25">
      <c r="A25" s="106"/>
      <c r="B25" s="102"/>
      <c r="C25" s="93"/>
      <c r="D25" s="98"/>
      <c r="E25" s="98"/>
      <c r="F25" s="98"/>
      <c r="G25" s="98"/>
      <c r="H25" s="98"/>
      <c r="I25" s="98" t="s">
        <v>163</v>
      </c>
      <c r="J25" s="88">
        <v>126</v>
      </c>
      <c r="K25" s="84"/>
      <c r="L25" s="94">
        <v>1</v>
      </c>
      <c r="M25" s="94">
        <v>4</v>
      </c>
      <c r="N25" s="100">
        <v>5710010020</v>
      </c>
      <c r="O25" s="96">
        <v>129</v>
      </c>
      <c r="P25" s="88"/>
      <c r="Q25" s="89"/>
      <c r="R25" s="91"/>
      <c r="S25" s="91"/>
      <c r="T25" s="91"/>
      <c r="U25" s="91"/>
      <c r="V25" s="91"/>
      <c r="W25" s="91"/>
      <c r="X25" s="101">
        <v>362500</v>
      </c>
      <c r="Y25" s="101">
        <v>377500</v>
      </c>
      <c r="Z25" s="101">
        <v>423000</v>
      </c>
    </row>
    <row r="26" spans="1:26" ht="30.75" customHeight="1" x14ac:dyDescent="0.25">
      <c r="A26" s="106"/>
      <c r="B26" s="102"/>
      <c r="C26" s="93"/>
      <c r="D26" s="98"/>
      <c r="E26" s="98"/>
      <c r="F26" s="98"/>
      <c r="G26" s="98"/>
      <c r="H26" s="98"/>
      <c r="I26" s="98" t="s">
        <v>166</v>
      </c>
      <c r="J26" s="88">
        <v>126</v>
      </c>
      <c r="K26" s="84"/>
      <c r="L26" s="94">
        <v>1</v>
      </c>
      <c r="M26" s="94">
        <v>4</v>
      </c>
      <c r="N26" s="100">
        <v>5710010020</v>
      </c>
      <c r="O26" s="96">
        <v>240</v>
      </c>
      <c r="P26" s="88"/>
      <c r="Q26" s="89"/>
      <c r="R26" s="91"/>
      <c r="S26" s="91"/>
      <c r="T26" s="91"/>
      <c r="U26" s="91"/>
      <c r="V26" s="91"/>
      <c r="W26" s="91"/>
      <c r="X26" s="124">
        <f>X28+X27</f>
        <v>118120</v>
      </c>
      <c r="Y26" s="124">
        <f>Y28+Y27</f>
        <v>106830</v>
      </c>
      <c r="Z26" s="124">
        <f>Z28+Z27</f>
        <v>141890</v>
      </c>
    </row>
    <row r="27" spans="1:26" x14ac:dyDescent="0.25">
      <c r="A27" s="106"/>
      <c r="B27" s="102"/>
      <c r="C27" s="93"/>
      <c r="D27" s="98"/>
      <c r="E27" s="98"/>
      <c r="F27" s="373" t="s">
        <v>167</v>
      </c>
      <c r="G27" s="373"/>
      <c r="H27" s="373"/>
      <c r="I27" s="373"/>
      <c r="J27" s="88">
        <v>126</v>
      </c>
      <c r="K27" s="84">
        <v>104</v>
      </c>
      <c r="L27" s="94">
        <v>1</v>
      </c>
      <c r="M27" s="94">
        <v>4</v>
      </c>
      <c r="N27" s="100">
        <v>5710010020</v>
      </c>
      <c r="O27" s="96">
        <v>244</v>
      </c>
      <c r="P27" s="88"/>
      <c r="Q27" s="89">
        <v>10000</v>
      </c>
      <c r="R27" s="363"/>
      <c r="S27" s="363"/>
      <c r="T27" s="363"/>
      <c r="U27" s="363"/>
      <c r="V27" s="91">
        <v>0</v>
      </c>
      <c r="W27" s="91">
        <v>0</v>
      </c>
      <c r="X27" s="125">
        <v>50000</v>
      </c>
      <c r="Y27" s="101">
        <v>76830</v>
      </c>
      <c r="Z27" s="101">
        <v>91890</v>
      </c>
    </row>
    <row r="28" spans="1:26" x14ac:dyDescent="0.25">
      <c r="A28" s="106"/>
      <c r="B28" s="102"/>
      <c r="C28" s="93"/>
      <c r="D28" s="98"/>
      <c r="E28" s="98"/>
      <c r="F28" s="373" t="s">
        <v>185</v>
      </c>
      <c r="G28" s="373"/>
      <c r="H28" s="373"/>
      <c r="I28" s="373"/>
      <c r="J28" s="88">
        <v>126</v>
      </c>
      <c r="K28" s="84">
        <v>104</v>
      </c>
      <c r="L28" s="94">
        <v>1</v>
      </c>
      <c r="M28" s="94">
        <v>4</v>
      </c>
      <c r="N28" s="100">
        <v>5710010020</v>
      </c>
      <c r="O28" s="96">
        <v>247</v>
      </c>
      <c r="P28" s="88"/>
      <c r="Q28" s="89">
        <v>10000</v>
      </c>
      <c r="R28" s="363"/>
      <c r="S28" s="363"/>
      <c r="T28" s="363"/>
      <c r="U28" s="363"/>
      <c r="V28" s="91">
        <v>0</v>
      </c>
      <c r="W28" s="91">
        <v>0</v>
      </c>
      <c r="X28" s="125">
        <v>68120</v>
      </c>
      <c r="Y28" s="101">
        <v>30000</v>
      </c>
      <c r="Z28" s="101">
        <v>50000</v>
      </c>
    </row>
    <row r="29" spans="1:26" x14ac:dyDescent="0.25">
      <c r="A29" s="106"/>
      <c r="B29" s="102"/>
      <c r="C29" s="93"/>
      <c r="D29" s="98"/>
      <c r="E29" s="98"/>
      <c r="F29" s="373" t="s">
        <v>168</v>
      </c>
      <c r="G29" s="373"/>
      <c r="H29" s="373"/>
      <c r="I29" s="373"/>
      <c r="J29" s="88">
        <v>126</v>
      </c>
      <c r="K29" s="84">
        <v>104</v>
      </c>
      <c r="L29" s="94">
        <v>1</v>
      </c>
      <c r="M29" s="94">
        <v>4</v>
      </c>
      <c r="N29" s="100">
        <v>5710010020</v>
      </c>
      <c r="O29" s="96" t="s">
        <v>169</v>
      </c>
      <c r="P29" s="88"/>
      <c r="Q29" s="89">
        <v>10000</v>
      </c>
      <c r="R29" s="363"/>
      <c r="S29" s="363"/>
      <c r="T29" s="363"/>
      <c r="U29" s="363"/>
      <c r="V29" s="91">
        <v>0</v>
      </c>
      <c r="W29" s="91">
        <v>0</v>
      </c>
      <c r="X29" s="101">
        <v>28700</v>
      </c>
      <c r="Y29" s="101">
        <v>28700</v>
      </c>
      <c r="Z29" s="101">
        <v>28700</v>
      </c>
    </row>
    <row r="30" spans="1:26" ht="60" x14ac:dyDescent="0.25">
      <c r="A30" s="106"/>
      <c r="B30" s="102"/>
      <c r="C30" s="93"/>
      <c r="D30" s="98"/>
      <c r="E30" s="98"/>
      <c r="F30" s="98"/>
      <c r="G30" s="98"/>
      <c r="H30" s="98"/>
      <c r="I30" s="98" t="s">
        <v>242</v>
      </c>
      <c r="J30" s="88">
        <v>126</v>
      </c>
      <c r="K30" s="84"/>
      <c r="L30" s="94">
        <v>1</v>
      </c>
      <c r="M30" s="94">
        <v>4</v>
      </c>
      <c r="N30" s="100">
        <v>5710015010</v>
      </c>
      <c r="O30" s="96">
        <v>0</v>
      </c>
      <c r="P30" s="88"/>
      <c r="Q30" s="89"/>
      <c r="R30" s="91"/>
      <c r="S30" s="91"/>
      <c r="T30" s="91"/>
      <c r="U30" s="91"/>
      <c r="V30" s="91"/>
      <c r="W30" s="91"/>
      <c r="X30" s="296">
        <f>X31</f>
        <v>379590</v>
      </c>
      <c r="Y30" s="296">
        <f>Y31</f>
        <v>349950</v>
      </c>
      <c r="Z30" s="296">
        <f>Z31</f>
        <v>303490</v>
      </c>
    </row>
    <row r="31" spans="1:26" x14ac:dyDescent="0.25">
      <c r="A31" s="106"/>
      <c r="B31" s="102"/>
      <c r="C31" s="93"/>
      <c r="D31" s="98"/>
      <c r="E31" s="98"/>
      <c r="F31" s="98"/>
      <c r="G31" s="98"/>
      <c r="H31" s="98"/>
      <c r="I31" s="98" t="s">
        <v>168</v>
      </c>
      <c r="J31" s="88">
        <v>126</v>
      </c>
      <c r="K31" s="84"/>
      <c r="L31" s="94">
        <v>1</v>
      </c>
      <c r="M31" s="94">
        <v>4</v>
      </c>
      <c r="N31" s="100">
        <v>5710015010</v>
      </c>
      <c r="O31" s="96">
        <v>540</v>
      </c>
      <c r="P31" s="88"/>
      <c r="Q31" s="89"/>
      <c r="R31" s="91"/>
      <c r="S31" s="91"/>
      <c r="T31" s="91"/>
      <c r="U31" s="91"/>
      <c r="V31" s="91"/>
      <c r="W31" s="91"/>
      <c r="X31" s="101">
        <v>379590</v>
      </c>
      <c r="Y31" s="101">
        <v>349950</v>
      </c>
      <c r="Z31" s="101">
        <v>303490</v>
      </c>
    </row>
    <row r="32" spans="1:26" ht="33.75" customHeight="1" x14ac:dyDescent="0.25">
      <c r="A32" s="106"/>
      <c r="B32" s="102"/>
      <c r="C32" s="93"/>
      <c r="D32" s="98"/>
      <c r="E32" s="98"/>
      <c r="F32" s="98"/>
      <c r="G32" s="98"/>
      <c r="H32" s="98"/>
      <c r="I32" s="93" t="s">
        <v>170</v>
      </c>
      <c r="J32" s="83">
        <v>126</v>
      </c>
      <c r="K32" s="84">
        <v>104</v>
      </c>
      <c r="L32" s="85">
        <v>1</v>
      </c>
      <c r="M32" s="85">
        <v>6</v>
      </c>
      <c r="N32" s="86" t="s">
        <v>154</v>
      </c>
      <c r="O32" s="87">
        <v>0</v>
      </c>
      <c r="P32" s="88"/>
      <c r="Q32" s="89"/>
      <c r="R32" s="91"/>
      <c r="S32" s="91"/>
      <c r="T32" s="91"/>
      <c r="U32" s="91"/>
      <c r="V32" s="91"/>
      <c r="W32" s="91"/>
      <c r="X32" s="97">
        <f>X33</f>
        <v>23500</v>
      </c>
      <c r="Y32" s="97">
        <f t="shared" ref="Y32:Z35" si="1">Y33</f>
        <v>23500</v>
      </c>
      <c r="Z32" s="97">
        <f t="shared" si="1"/>
        <v>23500</v>
      </c>
    </row>
    <row r="33" spans="1:26" ht="54" customHeight="1" x14ac:dyDescent="0.25">
      <c r="A33" s="106"/>
      <c r="B33" s="102"/>
      <c r="C33" s="93"/>
      <c r="D33" s="98"/>
      <c r="E33" s="98"/>
      <c r="F33" s="98"/>
      <c r="G33" s="98"/>
      <c r="H33" s="98"/>
      <c r="I33" s="98" t="s">
        <v>198</v>
      </c>
      <c r="J33" s="88">
        <v>126</v>
      </c>
      <c r="K33" s="84">
        <v>0</v>
      </c>
      <c r="L33" s="94">
        <v>1</v>
      </c>
      <c r="M33" s="94">
        <v>6</v>
      </c>
      <c r="N33" s="95" t="s">
        <v>157</v>
      </c>
      <c r="O33" s="96">
        <v>0</v>
      </c>
      <c r="P33" s="88"/>
      <c r="Q33" s="89"/>
      <c r="R33" s="91"/>
      <c r="S33" s="91"/>
      <c r="T33" s="91"/>
      <c r="U33" s="91"/>
      <c r="V33" s="91"/>
      <c r="W33" s="91"/>
      <c r="X33" s="97">
        <f>X34</f>
        <v>23500</v>
      </c>
      <c r="Y33" s="97">
        <f t="shared" si="1"/>
        <v>23500</v>
      </c>
      <c r="Z33" s="97">
        <f t="shared" si="1"/>
        <v>23500</v>
      </c>
    </row>
    <row r="34" spans="1:26" ht="30.75" customHeight="1" x14ac:dyDescent="0.25">
      <c r="A34" s="106"/>
      <c r="B34" s="102"/>
      <c r="C34" s="93"/>
      <c r="D34" s="98"/>
      <c r="E34" s="98"/>
      <c r="F34" s="98"/>
      <c r="G34" s="98"/>
      <c r="H34" s="98"/>
      <c r="I34" s="98" t="s">
        <v>158</v>
      </c>
      <c r="J34" s="88">
        <v>126</v>
      </c>
      <c r="K34" s="84">
        <v>102</v>
      </c>
      <c r="L34" s="94">
        <v>1</v>
      </c>
      <c r="M34" s="94">
        <v>6</v>
      </c>
      <c r="N34" s="95" t="s">
        <v>159</v>
      </c>
      <c r="O34" s="96">
        <v>0</v>
      </c>
      <c r="P34" s="88"/>
      <c r="Q34" s="89"/>
      <c r="R34" s="91"/>
      <c r="S34" s="91"/>
      <c r="T34" s="91"/>
      <c r="U34" s="91"/>
      <c r="V34" s="91"/>
      <c r="W34" s="91"/>
      <c r="X34" s="97">
        <f>X35</f>
        <v>23500</v>
      </c>
      <c r="Y34" s="97">
        <f t="shared" si="1"/>
        <v>23500</v>
      </c>
      <c r="Z34" s="97">
        <f t="shared" si="1"/>
        <v>23500</v>
      </c>
    </row>
    <row r="35" spans="1:26" ht="35.25" customHeight="1" x14ac:dyDescent="0.25">
      <c r="A35" s="106"/>
      <c r="B35" s="102"/>
      <c r="C35" s="93"/>
      <c r="D35" s="98"/>
      <c r="E35" s="98"/>
      <c r="F35" s="98"/>
      <c r="G35" s="98"/>
      <c r="H35" s="98"/>
      <c r="I35" s="98" t="s">
        <v>171</v>
      </c>
      <c r="J35" s="88">
        <v>126</v>
      </c>
      <c r="K35" s="84">
        <v>104</v>
      </c>
      <c r="L35" s="94">
        <v>1</v>
      </c>
      <c r="M35" s="94">
        <v>6</v>
      </c>
      <c r="N35" s="100">
        <v>5710010080</v>
      </c>
      <c r="O35" s="96">
        <v>0</v>
      </c>
      <c r="P35" s="88"/>
      <c r="Q35" s="89"/>
      <c r="R35" s="91"/>
      <c r="S35" s="91"/>
      <c r="T35" s="91"/>
      <c r="U35" s="91"/>
      <c r="V35" s="91"/>
      <c r="W35" s="91"/>
      <c r="X35" s="97">
        <f>X36</f>
        <v>23500</v>
      </c>
      <c r="Y35" s="97">
        <f t="shared" si="1"/>
        <v>23500</v>
      </c>
      <c r="Z35" s="97">
        <f t="shared" si="1"/>
        <v>23500</v>
      </c>
    </row>
    <row r="36" spans="1:26" x14ac:dyDescent="0.25">
      <c r="A36" s="106"/>
      <c r="B36" s="102"/>
      <c r="C36" s="93"/>
      <c r="D36" s="98"/>
      <c r="E36" s="98"/>
      <c r="F36" s="373" t="s">
        <v>168</v>
      </c>
      <c r="G36" s="373"/>
      <c r="H36" s="373"/>
      <c r="I36" s="373"/>
      <c r="J36" s="88">
        <v>126</v>
      </c>
      <c r="K36" s="84">
        <v>104</v>
      </c>
      <c r="L36" s="94">
        <v>1</v>
      </c>
      <c r="M36" s="94">
        <v>6</v>
      </c>
      <c r="N36" s="100">
        <v>5710010080</v>
      </c>
      <c r="O36" s="96" t="s">
        <v>169</v>
      </c>
      <c r="P36" s="88"/>
      <c r="Q36" s="89">
        <v>10000</v>
      </c>
      <c r="R36" s="363"/>
      <c r="S36" s="363"/>
      <c r="T36" s="363"/>
      <c r="U36" s="363"/>
      <c r="V36" s="91">
        <v>0</v>
      </c>
      <c r="W36" s="91">
        <v>0</v>
      </c>
      <c r="X36" s="101">
        <v>23500</v>
      </c>
      <c r="Y36" s="101">
        <v>23500</v>
      </c>
      <c r="Z36" s="101">
        <v>23500</v>
      </c>
    </row>
    <row r="37" spans="1:26" x14ac:dyDescent="0.25">
      <c r="A37" s="374" t="s">
        <v>172</v>
      </c>
      <c r="B37" s="374"/>
      <c r="C37" s="374"/>
      <c r="D37" s="374"/>
      <c r="E37" s="374"/>
      <c r="F37" s="374"/>
      <c r="G37" s="374"/>
      <c r="H37" s="374"/>
      <c r="I37" s="374"/>
      <c r="J37" s="83">
        <v>126</v>
      </c>
      <c r="K37" s="84">
        <v>200</v>
      </c>
      <c r="L37" s="85">
        <v>2</v>
      </c>
      <c r="M37" s="85">
        <v>0</v>
      </c>
      <c r="N37" s="86" t="s">
        <v>154</v>
      </c>
      <c r="O37" s="87">
        <v>0</v>
      </c>
      <c r="P37" s="88"/>
      <c r="Q37" s="89">
        <v>0</v>
      </c>
      <c r="R37" s="371"/>
      <c r="S37" s="371"/>
      <c r="T37" s="371"/>
      <c r="U37" s="371"/>
      <c r="V37" s="91">
        <v>0</v>
      </c>
      <c r="W37" s="91">
        <v>0</v>
      </c>
      <c r="X37" s="123">
        <f t="shared" ref="X37:Z40" si="2">X38</f>
        <v>107400</v>
      </c>
      <c r="Y37" s="123">
        <f t="shared" si="2"/>
        <v>111000</v>
      </c>
      <c r="Z37" s="123">
        <f t="shared" si="2"/>
        <v>114900</v>
      </c>
    </row>
    <row r="38" spans="1:26" x14ac:dyDescent="0.25">
      <c r="A38" s="106"/>
      <c r="B38" s="102"/>
      <c r="C38" s="375" t="s">
        <v>173</v>
      </c>
      <c r="D38" s="375"/>
      <c r="E38" s="375"/>
      <c r="F38" s="375"/>
      <c r="G38" s="375"/>
      <c r="H38" s="375"/>
      <c r="I38" s="375"/>
      <c r="J38" s="83">
        <v>126</v>
      </c>
      <c r="K38" s="84">
        <v>203</v>
      </c>
      <c r="L38" s="85">
        <v>2</v>
      </c>
      <c r="M38" s="85">
        <v>3</v>
      </c>
      <c r="N38" s="86" t="s">
        <v>154</v>
      </c>
      <c r="O38" s="87">
        <v>0</v>
      </c>
      <c r="P38" s="88"/>
      <c r="Q38" s="89">
        <v>0</v>
      </c>
      <c r="R38" s="371"/>
      <c r="S38" s="371"/>
      <c r="T38" s="371"/>
      <c r="U38" s="371"/>
      <c r="V38" s="91">
        <v>0</v>
      </c>
      <c r="W38" s="91">
        <v>0</v>
      </c>
      <c r="X38" s="123">
        <f t="shared" si="2"/>
        <v>107400</v>
      </c>
      <c r="Y38" s="123">
        <f t="shared" si="2"/>
        <v>111000</v>
      </c>
      <c r="Z38" s="123">
        <f t="shared" si="2"/>
        <v>114900</v>
      </c>
    </row>
    <row r="39" spans="1:26" ht="51" customHeight="1" x14ac:dyDescent="0.25">
      <c r="A39" s="370" t="s">
        <v>198</v>
      </c>
      <c r="B39" s="370"/>
      <c r="C39" s="370"/>
      <c r="D39" s="370"/>
      <c r="E39" s="370"/>
      <c r="F39" s="370"/>
      <c r="G39" s="370"/>
      <c r="H39" s="370"/>
      <c r="I39" s="370"/>
      <c r="J39" s="88">
        <v>126</v>
      </c>
      <c r="K39" s="84">
        <v>0</v>
      </c>
      <c r="L39" s="94">
        <v>1</v>
      </c>
      <c r="M39" s="94">
        <v>4</v>
      </c>
      <c r="N39" s="95" t="s">
        <v>157</v>
      </c>
      <c r="O39" s="96">
        <v>0</v>
      </c>
      <c r="P39" s="88"/>
      <c r="Q39" s="89">
        <v>0</v>
      </c>
      <c r="R39" s="363"/>
      <c r="S39" s="363"/>
      <c r="T39" s="363"/>
      <c r="U39" s="363"/>
      <c r="V39" s="91">
        <v>0</v>
      </c>
      <c r="W39" s="91">
        <v>0</v>
      </c>
      <c r="X39" s="97">
        <f t="shared" si="2"/>
        <v>107400</v>
      </c>
      <c r="Y39" s="97">
        <f t="shared" si="2"/>
        <v>111000</v>
      </c>
      <c r="Z39" s="97">
        <f t="shared" si="2"/>
        <v>114900</v>
      </c>
    </row>
    <row r="40" spans="1:26" ht="35.25" customHeight="1" x14ac:dyDescent="0.25">
      <c r="A40" s="106"/>
      <c r="B40" s="102"/>
      <c r="C40" s="93"/>
      <c r="D40" s="373" t="s">
        <v>174</v>
      </c>
      <c r="E40" s="373"/>
      <c r="F40" s="373"/>
      <c r="G40" s="373"/>
      <c r="H40" s="373"/>
      <c r="I40" s="373"/>
      <c r="J40" s="88">
        <v>126</v>
      </c>
      <c r="K40" s="84">
        <v>203</v>
      </c>
      <c r="L40" s="94">
        <v>2</v>
      </c>
      <c r="M40" s="94">
        <v>3</v>
      </c>
      <c r="N40" s="100">
        <v>5720000000</v>
      </c>
      <c r="O40" s="96">
        <v>0</v>
      </c>
      <c r="P40" s="88"/>
      <c r="Q40" s="89">
        <v>0</v>
      </c>
      <c r="R40" s="363"/>
      <c r="S40" s="363"/>
      <c r="T40" s="363"/>
      <c r="U40" s="363"/>
      <c r="V40" s="91">
        <v>0</v>
      </c>
      <c r="W40" s="91">
        <v>0</v>
      </c>
      <c r="X40" s="97">
        <f t="shared" si="2"/>
        <v>107400</v>
      </c>
      <c r="Y40" s="97">
        <f t="shared" si="2"/>
        <v>111000</v>
      </c>
      <c r="Z40" s="97">
        <f t="shared" si="2"/>
        <v>114900</v>
      </c>
    </row>
    <row r="41" spans="1:26" ht="33" customHeight="1" x14ac:dyDescent="0.25">
      <c r="A41" s="106"/>
      <c r="B41" s="102"/>
      <c r="C41" s="93"/>
      <c r="D41" s="98"/>
      <c r="E41" s="373" t="s">
        <v>175</v>
      </c>
      <c r="F41" s="373"/>
      <c r="G41" s="373"/>
      <c r="H41" s="373"/>
      <c r="I41" s="373"/>
      <c r="J41" s="88">
        <v>126</v>
      </c>
      <c r="K41" s="84">
        <v>203</v>
      </c>
      <c r="L41" s="94">
        <v>2</v>
      </c>
      <c r="M41" s="94">
        <v>3</v>
      </c>
      <c r="N41" s="100">
        <v>5720051180</v>
      </c>
      <c r="O41" s="96">
        <v>0</v>
      </c>
      <c r="P41" s="88"/>
      <c r="Q41" s="89">
        <v>0</v>
      </c>
      <c r="R41" s="363"/>
      <c r="S41" s="363"/>
      <c r="T41" s="363"/>
      <c r="U41" s="363"/>
      <c r="V41" s="91">
        <v>0</v>
      </c>
      <c r="W41" s="91">
        <v>0</v>
      </c>
      <c r="X41" s="97">
        <f>X42+X46</f>
        <v>107400</v>
      </c>
      <c r="Y41" s="97">
        <f>Y42+Y46</f>
        <v>111000</v>
      </c>
      <c r="Z41" s="97">
        <f>Z42+Z46</f>
        <v>114900</v>
      </c>
    </row>
    <row r="42" spans="1:26" x14ac:dyDescent="0.25">
      <c r="A42" s="106"/>
      <c r="B42" s="102"/>
      <c r="C42" s="93"/>
      <c r="D42" s="98"/>
      <c r="E42" s="373" t="s">
        <v>176</v>
      </c>
      <c r="F42" s="373"/>
      <c r="G42" s="373"/>
      <c r="H42" s="373"/>
      <c r="I42" s="373"/>
      <c r="J42" s="88">
        <v>126</v>
      </c>
      <c r="K42" s="84">
        <v>203</v>
      </c>
      <c r="L42" s="94">
        <v>2</v>
      </c>
      <c r="M42" s="94">
        <v>3</v>
      </c>
      <c r="N42" s="100">
        <v>5720051180</v>
      </c>
      <c r="O42" s="96">
        <v>120</v>
      </c>
      <c r="P42" s="88"/>
      <c r="Q42" s="89">
        <v>0</v>
      </c>
      <c r="R42" s="363"/>
      <c r="S42" s="363"/>
      <c r="T42" s="363"/>
      <c r="U42" s="363"/>
      <c r="V42" s="91">
        <v>0</v>
      </c>
      <c r="W42" s="91">
        <v>0</v>
      </c>
      <c r="X42" s="97">
        <f>X43+X44</f>
        <v>105400</v>
      </c>
      <c r="Y42" s="97">
        <f>Y43+Y44</f>
        <v>109000</v>
      </c>
      <c r="Z42" s="97">
        <f>Z43+Z44</f>
        <v>112800</v>
      </c>
    </row>
    <row r="43" spans="1:26" x14ac:dyDescent="0.25">
      <c r="A43" s="106"/>
      <c r="B43" s="102"/>
      <c r="C43" s="93"/>
      <c r="D43" s="98"/>
      <c r="E43" s="98"/>
      <c r="F43" s="373" t="s">
        <v>162</v>
      </c>
      <c r="G43" s="388"/>
      <c r="H43" s="388"/>
      <c r="I43" s="388"/>
      <c r="J43" s="88">
        <v>126</v>
      </c>
      <c r="K43" s="84"/>
      <c r="L43" s="94">
        <v>2</v>
      </c>
      <c r="M43" s="94">
        <v>3</v>
      </c>
      <c r="N43" s="100">
        <v>5720051180</v>
      </c>
      <c r="O43" s="96">
        <v>121</v>
      </c>
      <c r="P43" s="88"/>
      <c r="Q43" s="89"/>
      <c r="R43" s="91"/>
      <c r="S43" s="91"/>
      <c r="T43" s="91"/>
      <c r="U43" s="91"/>
      <c r="V43" s="91"/>
      <c r="W43" s="91"/>
      <c r="X43" s="101">
        <v>82200</v>
      </c>
      <c r="Y43" s="101">
        <v>85500</v>
      </c>
      <c r="Z43" s="101">
        <v>88400</v>
      </c>
    </row>
    <row r="44" spans="1:26" ht="39.75" customHeight="1" x14ac:dyDescent="0.25">
      <c r="A44" s="106"/>
      <c r="B44" s="102"/>
      <c r="C44" s="93"/>
      <c r="D44" s="98"/>
      <c r="E44" s="98"/>
      <c r="F44" s="373" t="s">
        <v>163</v>
      </c>
      <c r="G44" s="373"/>
      <c r="H44" s="373"/>
      <c r="I44" s="373"/>
      <c r="J44" s="88">
        <v>126</v>
      </c>
      <c r="K44" s="84">
        <v>203</v>
      </c>
      <c r="L44" s="94">
        <v>2</v>
      </c>
      <c r="M44" s="94">
        <v>3</v>
      </c>
      <c r="N44" s="100">
        <v>5720051180</v>
      </c>
      <c r="O44" s="96">
        <v>129</v>
      </c>
      <c r="P44" s="88"/>
      <c r="Q44" s="89">
        <v>10000</v>
      </c>
      <c r="R44" s="363"/>
      <c r="S44" s="363"/>
      <c r="T44" s="363"/>
      <c r="U44" s="363"/>
      <c r="V44" s="91">
        <v>0</v>
      </c>
      <c r="W44" s="91">
        <v>0</v>
      </c>
      <c r="X44" s="101">
        <v>23200</v>
      </c>
      <c r="Y44" s="101">
        <v>23500</v>
      </c>
      <c r="Z44" s="101">
        <v>24400</v>
      </c>
    </row>
    <row r="45" spans="1:26" ht="33.75" customHeight="1" x14ac:dyDescent="0.25">
      <c r="A45" s="106"/>
      <c r="B45" s="102"/>
      <c r="C45" s="93"/>
      <c r="D45" s="98"/>
      <c r="E45" s="98"/>
      <c r="F45" s="373" t="s">
        <v>166</v>
      </c>
      <c r="G45" s="373"/>
      <c r="H45" s="373"/>
      <c r="I45" s="373"/>
      <c r="J45" s="88">
        <v>126</v>
      </c>
      <c r="K45" s="84">
        <v>203</v>
      </c>
      <c r="L45" s="94">
        <v>2</v>
      </c>
      <c r="M45" s="94">
        <v>3</v>
      </c>
      <c r="N45" s="100">
        <v>5720051180</v>
      </c>
      <c r="O45" s="96">
        <v>240</v>
      </c>
      <c r="P45" s="88"/>
      <c r="Q45" s="89">
        <v>10000</v>
      </c>
      <c r="R45" s="363"/>
      <c r="S45" s="363"/>
      <c r="T45" s="363"/>
      <c r="U45" s="363"/>
      <c r="V45" s="91">
        <v>0</v>
      </c>
      <c r="W45" s="91">
        <v>0</v>
      </c>
      <c r="X45" s="97">
        <f>X46</f>
        <v>2000</v>
      </c>
      <c r="Y45" s="97">
        <f>Y46</f>
        <v>2000</v>
      </c>
      <c r="Z45" s="97">
        <f>Z46</f>
        <v>2100</v>
      </c>
    </row>
    <row r="46" spans="1:26" x14ac:dyDescent="0.25">
      <c r="A46" s="106"/>
      <c r="B46" s="102"/>
      <c r="C46" s="93"/>
      <c r="D46" s="98"/>
      <c r="E46" s="98"/>
      <c r="F46" s="373" t="s">
        <v>167</v>
      </c>
      <c r="G46" s="373"/>
      <c r="H46" s="373"/>
      <c r="I46" s="373"/>
      <c r="J46" s="88">
        <v>126</v>
      </c>
      <c r="K46" s="84">
        <v>203</v>
      </c>
      <c r="L46" s="94">
        <v>2</v>
      </c>
      <c r="M46" s="94">
        <v>3</v>
      </c>
      <c r="N46" s="100">
        <v>5720051180</v>
      </c>
      <c r="O46" s="96">
        <v>244</v>
      </c>
      <c r="P46" s="88"/>
      <c r="Q46" s="89">
        <v>10000</v>
      </c>
      <c r="R46" s="363"/>
      <c r="S46" s="363"/>
      <c r="T46" s="363"/>
      <c r="U46" s="363"/>
      <c r="V46" s="91">
        <v>0</v>
      </c>
      <c r="W46" s="91">
        <v>0</v>
      </c>
      <c r="X46" s="101">
        <v>2000</v>
      </c>
      <c r="Y46" s="101">
        <v>2000</v>
      </c>
      <c r="Z46" s="101">
        <v>2100</v>
      </c>
    </row>
    <row r="47" spans="1:26" ht="35.25" customHeight="1" x14ac:dyDescent="0.25">
      <c r="A47" s="372" t="s">
        <v>177</v>
      </c>
      <c r="B47" s="372"/>
      <c r="C47" s="372"/>
      <c r="D47" s="372"/>
      <c r="E47" s="372"/>
      <c r="F47" s="372"/>
      <c r="G47" s="372"/>
      <c r="H47" s="372"/>
      <c r="I47" s="372"/>
      <c r="J47" s="83">
        <v>126</v>
      </c>
      <c r="K47" s="84">
        <v>300</v>
      </c>
      <c r="L47" s="85">
        <v>3</v>
      </c>
      <c r="M47" s="85">
        <v>0</v>
      </c>
      <c r="N47" s="86" t="s">
        <v>154</v>
      </c>
      <c r="O47" s="87">
        <v>0</v>
      </c>
      <c r="P47" s="88"/>
      <c r="Q47" s="89">
        <v>0</v>
      </c>
      <c r="R47" s="371"/>
      <c r="S47" s="371"/>
      <c r="T47" s="371"/>
      <c r="U47" s="371"/>
      <c r="V47" s="91">
        <v>0</v>
      </c>
      <c r="W47" s="91">
        <v>0</v>
      </c>
      <c r="X47" s="92">
        <f>X48</f>
        <v>80000</v>
      </c>
      <c r="Y47" s="92">
        <f>Y48</f>
        <v>70000</v>
      </c>
      <c r="Z47" s="92">
        <f>Z48</f>
        <v>80000</v>
      </c>
    </row>
    <row r="48" spans="1:26" x14ac:dyDescent="0.25">
      <c r="A48" s="106"/>
      <c r="B48" s="102"/>
      <c r="C48" s="375" t="s">
        <v>178</v>
      </c>
      <c r="D48" s="375"/>
      <c r="E48" s="375"/>
      <c r="F48" s="375"/>
      <c r="G48" s="375"/>
      <c r="H48" s="375"/>
      <c r="I48" s="375"/>
      <c r="J48" s="83">
        <v>126</v>
      </c>
      <c r="K48" s="84">
        <v>310</v>
      </c>
      <c r="L48" s="85">
        <v>3</v>
      </c>
      <c r="M48" s="85">
        <v>10</v>
      </c>
      <c r="N48" s="86" t="s">
        <v>154</v>
      </c>
      <c r="O48" s="87">
        <v>0</v>
      </c>
      <c r="P48" s="88"/>
      <c r="Q48" s="89">
        <v>0</v>
      </c>
      <c r="R48" s="371"/>
      <c r="S48" s="371"/>
      <c r="T48" s="371"/>
      <c r="U48" s="371"/>
      <c r="V48" s="91">
        <v>0</v>
      </c>
      <c r="W48" s="91">
        <v>0</v>
      </c>
      <c r="X48" s="92">
        <f t="shared" ref="X48:Z52" si="3">X49</f>
        <v>80000</v>
      </c>
      <c r="Y48" s="92">
        <f t="shared" si="3"/>
        <v>70000</v>
      </c>
      <c r="Z48" s="92">
        <f t="shared" si="3"/>
        <v>80000</v>
      </c>
    </row>
    <row r="49" spans="1:27" ht="49.5" customHeight="1" x14ac:dyDescent="0.25">
      <c r="A49" s="370" t="s">
        <v>198</v>
      </c>
      <c r="B49" s="370"/>
      <c r="C49" s="370"/>
      <c r="D49" s="370"/>
      <c r="E49" s="370"/>
      <c r="F49" s="370"/>
      <c r="G49" s="370"/>
      <c r="H49" s="370"/>
      <c r="I49" s="370"/>
      <c r="J49" s="88">
        <v>126</v>
      </c>
      <c r="K49" s="84">
        <v>0</v>
      </c>
      <c r="L49" s="94">
        <v>3</v>
      </c>
      <c r="M49" s="94">
        <v>10</v>
      </c>
      <c r="N49" s="95" t="s">
        <v>157</v>
      </c>
      <c r="O49" s="96">
        <v>0</v>
      </c>
      <c r="P49" s="88"/>
      <c r="Q49" s="89">
        <v>0</v>
      </c>
      <c r="R49" s="363"/>
      <c r="S49" s="363"/>
      <c r="T49" s="363"/>
      <c r="U49" s="363"/>
      <c r="V49" s="91">
        <v>0</v>
      </c>
      <c r="W49" s="91">
        <v>0</v>
      </c>
      <c r="X49" s="97">
        <f>X50</f>
        <v>80000</v>
      </c>
      <c r="Y49" s="97">
        <f t="shared" si="3"/>
        <v>70000</v>
      </c>
      <c r="Z49" s="97">
        <f t="shared" si="3"/>
        <v>80000</v>
      </c>
    </row>
    <row r="50" spans="1:27" ht="29.25" customHeight="1" x14ac:dyDescent="0.25">
      <c r="A50" s="106"/>
      <c r="B50" s="102"/>
      <c r="C50" s="93"/>
      <c r="D50" s="373" t="s">
        <v>179</v>
      </c>
      <c r="E50" s="373"/>
      <c r="F50" s="373"/>
      <c r="G50" s="373"/>
      <c r="H50" s="373"/>
      <c r="I50" s="373"/>
      <c r="J50" s="88">
        <v>126</v>
      </c>
      <c r="K50" s="84">
        <v>310</v>
      </c>
      <c r="L50" s="94">
        <v>3</v>
      </c>
      <c r="M50" s="94">
        <v>10</v>
      </c>
      <c r="N50" s="100">
        <v>5730000000</v>
      </c>
      <c r="O50" s="96">
        <v>0</v>
      </c>
      <c r="P50" s="88"/>
      <c r="Q50" s="89">
        <v>0</v>
      </c>
      <c r="R50" s="363"/>
      <c r="S50" s="363"/>
      <c r="T50" s="363"/>
      <c r="U50" s="363"/>
      <c r="V50" s="91">
        <v>0</v>
      </c>
      <c r="W50" s="91">
        <v>0</v>
      </c>
      <c r="X50" s="97">
        <f t="shared" si="3"/>
        <v>80000</v>
      </c>
      <c r="Y50" s="97">
        <f t="shared" si="3"/>
        <v>70000</v>
      </c>
      <c r="Z50" s="97">
        <f t="shared" si="3"/>
        <v>80000</v>
      </c>
    </row>
    <row r="51" spans="1:27" ht="36" customHeight="1" x14ac:dyDescent="0.25">
      <c r="A51" s="106"/>
      <c r="B51" s="102"/>
      <c r="C51" s="93"/>
      <c r="D51" s="98"/>
      <c r="E51" s="373" t="s">
        <v>180</v>
      </c>
      <c r="F51" s="373"/>
      <c r="G51" s="373"/>
      <c r="H51" s="373"/>
      <c r="I51" s="373"/>
      <c r="J51" s="88">
        <v>126</v>
      </c>
      <c r="K51" s="84">
        <v>310</v>
      </c>
      <c r="L51" s="94">
        <v>3</v>
      </c>
      <c r="M51" s="94">
        <v>10</v>
      </c>
      <c r="N51" s="100">
        <v>5730095020</v>
      </c>
      <c r="O51" s="96">
        <v>0</v>
      </c>
      <c r="P51" s="88"/>
      <c r="Q51" s="89">
        <v>0</v>
      </c>
      <c r="R51" s="363"/>
      <c r="S51" s="363"/>
      <c r="T51" s="363"/>
      <c r="U51" s="363"/>
      <c r="V51" s="91">
        <v>0</v>
      </c>
      <c r="W51" s="91">
        <v>0</v>
      </c>
      <c r="X51" s="97">
        <f t="shared" si="3"/>
        <v>80000</v>
      </c>
      <c r="Y51" s="97">
        <f t="shared" si="3"/>
        <v>70000</v>
      </c>
      <c r="Z51" s="97">
        <f t="shared" si="3"/>
        <v>80000</v>
      </c>
    </row>
    <row r="52" spans="1:27" ht="33" customHeight="1" x14ac:dyDescent="0.25">
      <c r="A52" s="106"/>
      <c r="B52" s="102"/>
      <c r="C52" s="93"/>
      <c r="D52" s="98"/>
      <c r="E52" s="98"/>
      <c r="F52" s="373" t="s">
        <v>166</v>
      </c>
      <c r="G52" s="373"/>
      <c r="H52" s="373"/>
      <c r="I52" s="373"/>
      <c r="J52" s="88">
        <v>126</v>
      </c>
      <c r="K52" s="84">
        <v>310</v>
      </c>
      <c r="L52" s="94">
        <v>3</v>
      </c>
      <c r="M52" s="94">
        <v>10</v>
      </c>
      <c r="N52" s="100">
        <v>5730095020</v>
      </c>
      <c r="O52" s="96">
        <v>240</v>
      </c>
      <c r="P52" s="88"/>
      <c r="Q52" s="89">
        <v>10000</v>
      </c>
      <c r="R52" s="363"/>
      <c r="S52" s="363"/>
      <c r="T52" s="363"/>
      <c r="U52" s="363"/>
      <c r="V52" s="91">
        <v>0</v>
      </c>
      <c r="W52" s="91">
        <v>0</v>
      </c>
      <c r="X52" s="97">
        <f t="shared" si="3"/>
        <v>80000</v>
      </c>
      <c r="Y52" s="97">
        <f t="shared" si="3"/>
        <v>70000</v>
      </c>
      <c r="Z52" s="97">
        <f t="shared" si="3"/>
        <v>80000</v>
      </c>
    </row>
    <row r="53" spans="1:27" x14ac:dyDescent="0.25">
      <c r="A53" s="106"/>
      <c r="B53" s="102"/>
      <c r="C53" s="93"/>
      <c r="D53" s="98"/>
      <c r="E53" s="98"/>
      <c r="F53" s="373" t="s">
        <v>167</v>
      </c>
      <c r="G53" s="373"/>
      <c r="H53" s="373"/>
      <c r="I53" s="373"/>
      <c r="J53" s="88">
        <v>126</v>
      </c>
      <c r="K53" s="84">
        <v>310</v>
      </c>
      <c r="L53" s="94">
        <v>3</v>
      </c>
      <c r="M53" s="94">
        <v>10</v>
      </c>
      <c r="N53" s="100">
        <v>5730095020</v>
      </c>
      <c r="O53" s="96">
        <v>244</v>
      </c>
      <c r="P53" s="88"/>
      <c r="Q53" s="89">
        <v>10000</v>
      </c>
      <c r="R53" s="363"/>
      <c r="S53" s="363"/>
      <c r="T53" s="363"/>
      <c r="U53" s="363"/>
      <c r="V53" s="91">
        <v>0</v>
      </c>
      <c r="W53" s="91">
        <v>0</v>
      </c>
      <c r="X53" s="101">
        <v>80000</v>
      </c>
      <c r="Y53" s="101">
        <v>70000</v>
      </c>
      <c r="Z53" s="101">
        <v>80000</v>
      </c>
    </row>
    <row r="54" spans="1:27" x14ac:dyDescent="0.25">
      <c r="A54" s="106"/>
      <c r="B54" s="102"/>
      <c r="C54" s="376" t="s">
        <v>181</v>
      </c>
      <c r="D54" s="376"/>
      <c r="E54" s="376"/>
      <c r="F54" s="376"/>
      <c r="G54" s="376"/>
      <c r="H54" s="376"/>
      <c r="I54" s="376"/>
      <c r="J54" s="83">
        <v>126</v>
      </c>
      <c r="K54" s="84">
        <v>409</v>
      </c>
      <c r="L54" s="85">
        <v>4</v>
      </c>
      <c r="M54" s="85">
        <v>0</v>
      </c>
      <c r="N54" s="86" t="s">
        <v>154</v>
      </c>
      <c r="O54" s="87">
        <v>0</v>
      </c>
      <c r="P54" s="88"/>
      <c r="Q54" s="89">
        <v>0</v>
      </c>
      <c r="R54" s="371"/>
      <c r="S54" s="371"/>
      <c r="T54" s="371"/>
      <c r="U54" s="371"/>
      <c r="V54" s="91">
        <v>0</v>
      </c>
      <c r="W54" s="91">
        <v>0</v>
      </c>
      <c r="X54" s="92">
        <f>X55</f>
        <v>660000</v>
      </c>
      <c r="Y54" s="92">
        <f t="shared" ref="X54:Z58" si="4">Y55</f>
        <v>581900</v>
      </c>
      <c r="Z54" s="92">
        <f t="shared" si="4"/>
        <v>707000</v>
      </c>
    </row>
    <row r="55" spans="1:27" x14ac:dyDescent="0.25">
      <c r="A55" s="106"/>
      <c r="B55" s="102"/>
      <c r="C55" s="376" t="s">
        <v>182</v>
      </c>
      <c r="D55" s="376"/>
      <c r="E55" s="376"/>
      <c r="F55" s="376"/>
      <c r="G55" s="376"/>
      <c r="H55" s="376"/>
      <c r="I55" s="376"/>
      <c r="J55" s="83">
        <v>126</v>
      </c>
      <c r="K55" s="84">
        <v>409</v>
      </c>
      <c r="L55" s="85">
        <v>4</v>
      </c>
      <c r="M55" s="85">
        <v>9</v>
      </c>
      <c r="N55" s="86" t="s">
        <v>154</v>
      </c>
      <c r="O55" s="87">
        <v>0</v>
      </c>
      <c r="P55" s="88"/>
      <c r="Q55" s="89">
        <v>0</v>
      </c>
      <c r="R55" s="371"/>
      <c r="S55" s="371"/>
      <c r="T55" s="371"/>
      <c r="U55" s="371"/>
      <c r="V55" s="91">
        <v>0</v>
      </c>
      <c r="W55" s="91">
        <v>0</v>
      </c>
      <c r="X55" s="92">
        <f t="shared" si="4"/>
        <v>660000</v>
      </c>
      <c r="Y55" s="92">
        <f t="shared" si="4"/>
        <v>581900</v>
      </c>
      <c r="Z55" s="92">
        <f t="shared" si="4"/>
        <v>707000</v>
      </c>
    </row>
    <row r="56" spans="1:27" ht="50.25" customHeight="1" x14ac:dyDescent="0.25">
      <c r="A56" s="370" t="s">
        <v>198</v>
      </c>
      <c r="B56" s="370"/>
      <c r="C56" s="370"/>
      <c r="D56" s="370"/>
      <c r="E56" s="370"/>
      <c r="F56" s="370"/>
      <c r="G56" s="370"/>
      <c r="H56" s="370"/>
      <c r="I56" s="370"/>
      <c r="J56" s="88">
        <v>126</v>
      </c>
      <c r="K56" s="84">
        <v>0</v>
      </c>
      <c r="L56" s="94">
        <v>4</v>
      </c>
      <c r="M56" s="94">
        <v>9</v>
      </c>
      <c r="N56" s="95" t="s">
        <v>157</v>
      </c>
      <c r="O56" s="96">
        <v>0</v>
      </c>
      <c r="P56" s="88"/>
      <c r="Q56" s="89">
        <v>0</v>
      </c>
      <c r="R56" s="363"/>
      <c r="S56" s="363"/>
      <c r="T56" s="363"/>
      <c r="U56" s="363"/>
      <c r="V56" s="91">
        <v>0</v>
      </c>
      <c r="W56" s="91">
        <v>0</v>
      </c>
      <c r="X56" s="97">
        <f>X57+X62</f>
        <v>660000</v>
      </c>
      <c r="Y56" s="97">
        <f>Y57+Y62</f>
        <v>581900</v>
      </c>
      <c r="Z56" s="97">
        <f>Z57+Z62</f>
        <v>707000</v>
      </c>
    </row>
    <row r="57" spans="1:27" ht="36.75" customHeight="1" x14ac:dyDescent="0.25">
      <c r="A57" s="106"/>
      <c r="B57" s="102"/>
      <c r="C57" s="103"/>
      <c r="D57" s="373" t="s">
        <v>183</v>
      </c>
      <c r="E57" s="373"/>
      <c r="F57" s="373"/>
      <c r="G57" s="373"/>
      <c r="H57" s="373"/>
      <c r="I57" s="373"/>
      <c r="J57" s="88">
        <v>126</v>
      </c>
      <c r="K57" s="84">
        <v>409</v>
      </c>
      <c r="L57" s="94">
        <v>4</v>
      </c>
      <c r="M57" s="94">
        <v>9</v>
      </c>
      <c r="N57" s="100">
        <v>5740000000</v>
      </c>
      <c r="O57" s="96">
        <v>0</v>
      </c>
      <c r="P57" s="88"/>
      <c r="Q57" s="89">
        <v>0</v>
      </c>
      <c r="R57" s="363"/>
      <c r="S57" s="363"/>
      <c r="T57" s="363"/>
      <c r="U57" s="363"/>
      <c r="V57" s="91">
        <v>0</v>
      </c>
      <c r="W57" s="91">
        <v>0</v>
      </c>
      <c r="X57" s="97">
        <f t="shared" si="4"/>
        <v>660000</v>
      </c>
      <c r="Y57" s="97">
        <f t="shared" si="4"/>
        <v>581900</v>
      </c>
      <c r="Z57" s="97">
        <v>344000</v>
      </c>
    </row>
    <row r="58" spans="1:27" ht="34.5" customHeight="1" x14ac:dyDescent="0.25">
      <c r="A58" s="106"/>
      <c r="B58" s="102"/>
      <c r="C58" s="103"/>
      <c r="D58" s="98"/>
      <c r="E58" s="373" t="s">
        <v>184</v>
      </c>
      <c r="F58" s="373"/>
      <c r="G58" s="373"/>
      <c r="H58" s="373"/>
      <c r="I58" s="373"/>
      <c r="J58" s="88">
        <v>126</v>
      </c>
      <c r="K58" s="84">
        <v>409</v>
      </c>
      <c r="L58" s="94">
        <v>4</v>
      </c>
      <c r="M58" s="94">
        <v>9</v>
      </c>
      <c r="N58" s="100">
        <v>5740095280</v>
      </c>
      <c r="O58" s="96">
        <v>0</v>
      </c>
      <c r="P58" s="88"/>
      <c r="Q58" s="89">
        <v>0</v>
      </c>
      <c r="R58" s="363"/>
      <c r="S58" s="363"/>
      <c r="T58" s="363"/>
      <c r="U58" s="363"/>
      <c r="V58" s="91">
        <v>0</v>
      </c>
      <c r="W58" s="91">
        <v>0</v>
      </c>
      <c r="X58" s="97">
        <f t="shared" si="4"/>
        <v>660000</v>
      </c>
      <c r="Y58" s="97">
        <f t="shared" si="4"/>
        <v>581900</v>
      </c>
      <c r="Z58" s="97">
        <f t="shared" si="4"/>
        <v>344000</v>
      </c>
    </row>
    <row r="59" spans="1:27" x14ac:dyDescent="0.25">
      <c r="A59" s="106"/>
      <c r="B59" s="102"/>
      <c r="C59" s="103"/>
      <c r="D59" s="98"/>
      <c r="E59" s="98"/>
      <c r="F59" s="373" t="s">
        <v>166</v>
      </c>
      <c r="G59" s="373"/>
      <c r="H59" s="373"/>
      <c r="I59" s="373"/>
      <c r="J59" s="88">
        <v>126</v>
      </c>
      <c r="K59" s="84">
        <v>409</v>
      </c>
      <c r="L59" s="94">
        <v>4</v>
      </c>
      <c r="M59" s="94">
        <v>9</v>
      </c>
      <c r="N59" s="100">
        <v>5740095280</v>
      </c>
      <c r="O59" s="96">
        <v>240</v>
      </c>
      <c r="P59" s="88"/>
      <c r="Q59" s="89">
        <v>10000</v>
      </c>
      <c r="R59" s="363"/>
      <c r="S59" s="363"/>
      <c r="T59" s="363"/>
      <c r="U59" s="363"/>
      <c r="V59" s="91">
        <v>0</v>
      </c>
      <c r="W59" s="91">
        <v>0</v>
      </c>
      <c r="X59" s="97">
        <f>X61+X60</f>
        <v>660000</v>
      </c>
      <c r="Y59" s="97">
        <f>Y61+Y60</f>
        <v>581900</v>
      </c>
      <c r="Z59" s="97">
        <f>Z61+Z60</f>
        <v>344000</v>
      </c>
    </row>
    <row r="60" spans="1:27" x14ac:dyDescent="0.25">
      <c r="A60" s="106"/>
      <c r="B60" s="102"/>
      <c r="C60" s="103"/>
      <c r="D60" s="98"/>
      <c r="E60" s="98"/>
      <c r="F60" s="373" t="s">
        <v>167</v>
      </c>
      <c r="G60" s="373"/>
      <c r="H60" s="373"/>
      <c r="I60" s="373"/>
      <c r="J60" s="88">
        <v>126</v>
      </c>
      <c r="K60" s="84">
        <v>409</v>
      </c>
      <c r="L60" s="94">
        <v>4</v>
      </c>
      <c r="M60" s="94">
        <v>9</v>
      </c>
      <c r="N60" s="100">
        <v>5740095280</v>
      </c>
      <c r="O60" s="96">
        <v>244</v>
      </c>
      <c r="P60" s="88"/>
      <c r="Q60" s="89">
        <v>10000</v>
      </c>
      <c r="R60" s="363"/>
      <c r="S60" s="363"/>
      <c r="T60" s="363"/>
      <c r="U60" s="363"/>
      <c r="V60" s="91">
        <v>0</v>
      </c>
      <c r="W60" s="91">
        <v>0</v>
      </c>
      <c r="X60" s="101">
        <v>410000</v>
      </c>
      <c r="Y60" s="101">
        <v>301900</v>
      </c>
      <c r="Z60" s="101">
        <v>162000</v>
      </c>
    </row>
    <row r="61" spans="1:27" x14ac:dyDescent="0.25">
      <c r="A61" s="106"/>
      <c r="B61" s="102"/>
      <c r="C61" s="103"/>
      <c r="D61" s="98"/>
      <c r="E61" s="98"/>
      <c r="F61" s="373" t="s">
        <v>185</v>
      </c>
      <c r="G61" s="373"/>
      <c r="H61" s="373"/>
      <c r="I61" s="373"/>
      <c r="J61" s="88">
        <v>126</v>
      </c>
      <c r="K61" s="84">
        <v>409</v>
      </c>
      <c r="L61" s="94">
        <v>4</v>
      </c>
      <c r="M61" s="94">
        <v>9</v>
      </c>
      <c r="N61" s="100">
        <v>5740095280</v>
      </c>
      <c r="O61" s="96">
        <v>247</v>
      </c>
      <c r="P61" s="88"/>
      <c r="Q61" s="89">
        <v>10000</v>
      </c>
      <c r="R61" s="363"/>
      <c r="S61" s="363"/>
      <c r="T61" s="363"/>
      <c r="U61" s="363"/>
      <c r="V61" s="91">
        <v>0</v>
      </c>
      <c r="W61" s="91">
        <v>0</v>
      </c>
      <c r="X61" s="101">
        <v>250000</v>
      </c>
      <c r="Y61" s="101">
        <v>280000</v>
      </c>
      <c r="Z61" s="101">
        <v>182000</v>
      </c>
    </row>
    <row r="62" spans="1:27" ht="30" x14ac:dyDescent="0.25">
      <c r="A62" s="106"/>
      <c r="B62" s="102"/>
      <c r="C62" s="103"/>
      <c r="D62" s="98"/>
      <c r="E62" s="98"/>
      <c r="F62" s="98"/>
      <c r="G62" s="98"/>
      <c r="H62" s="98"/>
      <c r="I62" s="98" t="s">
        <v>243</v>
      </c>
      <c r="J62" s="88">
        <v>126</v>
      </c>
      <c r="K62" s="84"/>
      <c r="L62" s="94">
        <v>4</v>
      </c>
      <c r="M62" s="94">
        <v>12</v>
      </c>
      <c r="N62" s="100">
        <v>5770000000</v>
      </c>
      <c r="O62" s="96">
        <v>0</v>
      </c>
      <c r="P62" s="88"/>
      <c r="Q62" s="89"/>
      <c r="R62" s="91"/>
      <c r="S62" s="91"/>
      <c r="T62" s="91"/>
      <c r="U62" s="91"/>
      <c r="V62" s="91"/>
      <c r="W62" s="91"/>
      <c r="X62" s="296">
        <f t="shared" ref="X62:Z64" si="5">X63</f>
        <v>0</v>
      </c>
      <c r="Y62" s="296">
        <f t="shared" si="5"/>
        <v>0</v>
      </c>
      <c r="Z62" s="296">
        <f t="shared" si="5"/>
        <v>363000</v>
      </c>
    </row>
    <row r="63" spans="1:27" ht="60" x14ac:dyDescent="0.25">
      <c r="A63" s="106"/>
      <c r="B63" s="102"/>
      <c r="C63" s="103"/>
      <c r="D63" s="98"/>
      <c r="E63" s="98"/>
      <c r="F63" s="98"/>
      <c r="G63" s="98"/>
      <c r="H63" s="98"/>
      <c r="I63" s="98" t="s">
        <v>236</v>
      </c>
      <c r="J63" s="88">
        <v>126</v>
      </c>
      <c r="K63" s="84"/>
      <c r="L63" s="94">
        <v>4</v>
      </c>
      <c r="M63" s="94">
        <v>12</v>
      </c>
      <c r="N63" s="100" t="s">
        <v>238</v>
      </c>
      <c r="O63" s="96">
        <v>0</v>
      </c>
      <c r="P63" s="88"/>
      <c r="Q63" s="89"/>
      <c r="R63" s="91"/>
      <c r="S63" s="91"/>
      <c r="T63" s="91"/>
      <c r="U63" s="91"/>
      <c r="V63" s="91"/>
      <c r="W63" s="91"/>
      <c r="X63" s="296">
        <f t="shared" si="5"/>
        <v>0</v>
      </c>
      <c r="Y63" s="296">
        <f t="shared" si="5"/>
        <v>0</v>
      </c>
      <c r="Z63" s="296">
        <f t="shared" si="5"/>
        <v>363000</v>
      </c>
      <c r="AA63" s="310"/>
    </row>
    <row r="64" spans="1:27" ht="30" x14ac:dyDescent="0.25">
      <c r="A64" s="106"/>
      <c r="B64" s="102"/>
      <c r="C64" s="103"/>
      <c r="D64" s="98"/>
      <c r="E64" s="98"/>
      <c r="F64" s="98"/>
      <c r="G64" s="98"/>
      <c r="H64" s="98"/>
      <c r="I64" s="98" t="s">
        <v>244</v>
      </c>
      <c r="J64" s="88">
        <v>126</v>
      </c>
      <c r="K64" s="84"/>
      <c r="L64" s="94">
        <v>4</v>
      </c>
      <c r="M64" s="94">
        <v>12</v>
      </c>
      <c r="N64" s="100" t="s">
        <v>238</v>
      </c>
      <c r="O64" s="96">
        <v>240</v>
      </c>
      <c r="P64" s="88"/>
      <c r="Q64" s="89"/>
      <c r="R64" s="91"/>
      <c r="S64" s="91"/>
      <c r="T64" s="91"/>
      <c r="U64" s="91"/>
      <c r="V64" s="91"/>
      <c r="W64" s="91"/>
      <c r="X64" s="296">
        <f t="shared" si="5"/>
        <v>0</v>
      </c>
      <c r="Y64" s="296">
        <f t="shared" si="5"/>
        <v>0</v>
      </c>
      <c r="Z64" s="296">
        <f t="shared" si="5"/>
        <v>363000</v>
      </c>
    </row>
    <row r="65" spans="1:26" ht="30" x14ac:dyDescent="0.25">
      <c r="A65" s="106"/>
      <c r="B65" s="102"/>
      <c r="C65" s="103"/>
      <c r="D65" s="98"/>
      <c r="E65" s="98"/>
      <c r="F65" s="98"/>
      <c r="G65" s="98"/>
      <c r="H65" s="98"/>
      <c r="I65" s="98" t="s">
        <v>245</v>
      </c>
      <c r="J65" s="88">
        <v>126</v>
      </c>
      <c r="K65" s="84"/>
      <c r="L65" s="94">
        <v>4</v>
      </c>
      <c r="M65" s="94">
        <v>12</v>
      </c>
      <c r="N65" s="100" t="s">
        <v>238</v>
      </c>
      <c r="O65" s="96">
        <v>244</v>
      </c>
      <c r="P65" s="88"/>
      <c r="Q65" s="89"/>
      <c r="R65" s="91"/>
      <c r="S65" s="91"/>
      <c r="T65" s="91"/>
      <c r="U65" s="91"/>
      <c r="V65" s="91"/>
      <c r="W65" s="91"/>
      <c r="X65" s="101">
        <v>0</v>
      </c>
      <c r="Y65" s="101">
        <v>0</v>
      </c>
      <c r="Z65" s="101">
        <v>363000</v>
      </c>
    </row>
    <row r="66" spans="1:26" x14ac:dyDescent="0.25">
      <c r="A66" s="374" t="s">
        <v>186</v>
      </c>
      <c r="B66" s="374"/>
      <c r="C66" s="374"/>
      <c r="D66" s="374"/>
      <c r="E66" s="374"/>
      <c r="F66" s="374"/>
      <c r="G66" s="374"/>
      <c r="H66" s="374"/>
      <c r="I66" s="374"/>
      <c r="J66" s="83">
        <v>126</v>
      </c>
      <c r="K66" s="84">
        <v>500</v>
      </c>
      <c r="L66" s="85">
        <v>5</v>
      </c>
      <c r="M66" s="85">
        <v>0</v>
      </c>
      <c r="N66" s="86" t="s">
        <v>154</v>
      </c>
      <c r="O66" s="87">
        <v>0</v>
      </c>
      <c r="P66" s="88"/>
      <c r="Q66" s="89">
        <v>0</v>
      </c>
      <c r="R66" s="371"/>
      <c r="S66" s="371"/>
      <c r="T66" s="371"/>
      <c r="U66" s="371"/>
      <c r="V66" s="91">
        <v>0</v>
      </c>
      <c r="W66" s="91">
        <v>0</v>
      </c>
      <c r="X66" s="92">
        <f t="shared" ref="X66:Z68" si="6">X67</f>
        <v>30000</v>
      </c>
      <c r="Y66" s="92">
        <f t="shared" si="6"/>
        <v>30000</v>
      </c>
      <c r="Z66" s="92">
        <f t="shared" si="6"/>
        <v>50000</v>
      </c>
    </row>
    <row r="67" spans="1:26" ht="18" customHeight="1" x14ac:dyDescent="0.25">
      <c r="A67" s="106"/>
      <c r="B67" s="102"/>
      <c r="C67" s="376" t="s">
        <v>187</v>
      </c>
      <c r="D67" s="376"/>
      <c r="E67" s="376"/>
      <c r="F67" s="376"/>
      <c r="G67" s="376"/>
      <c r="H67" s="376"/>
      <c r="I67" s="376"/>
      <c r="J67" s="83">
        <v>126</v>
      </c>
      <c r="K67" s="84">
        <v>503</v>
      </c>
      <c r="L67" s="85">
        <v>5</v>
      </c>
      <c r="M67" s="85">
        <v>3</v>
      </c>
      <c r="N67" s="86" t="s">
        <v>154</v>
      </c>
      <c r="O67" s="87">
        <v>0</v>
      </c>
      <c r="P67" s="88"/>
      <c r="Q67" s="89">
        <v>0</v>
      </c>
      <c r="R67" s="371"/>
      <c r="S67" s="371"/>
      <c r="T67" s="371"/>
      <c r="U67" s="371"/>
      <c r="V67" s="91">
        <v>0</v>
      </c>
      <c r="W67" s="91">
        <v>0</v>
      </c>
      <c r="X67" s="92">
        <f t="shared" si="6"/>
        <v>30000</v>
      </c>
      <c r="Y67" s="92">
        <f t="shared" si="6"/>
        <v>30000</v>
      </c>
      <c r="Z67" s="92">
        <f t="shared" si="6"/>
        <v>50000</v>
      </c>
    </row>
    <row r="68" spans="1:26" ht="48" customHeight="1" x14ac:dyDescent="0.25">
      <c r="A68" s="370" t="s">
        <v>198</v>
      </c>
      <c r="B68" s="370"/>
      <c r="C68" s="370"/>
      <c r="D68" s="370"/>
      <c r="E68" s="370"/>
      <c r="F68" s="370"/>
      <c r="G68" s="370"/>
      <c r="H68" s="370"/>
      <c r="I68" s="370"/>
      <c r="J68" s="88">
        <v>126</v>
      </c>
      <c r="K68" s="84">
        <v>0</v>
      </c>
      <c r="L68" s="94">
        <v>5</v>
      </c>
      <c r="M68" s="94">
        <v>3</v>
      </c>
      <c r="N68" s="95" t="s">
        <v>157</v>
      </c>
      <c r="O68" s="96">
        <v>0</v>
      </c>
      <c r="P68" s="88"/>
      <c r="Q68" s="89">
        <v>0</v>
      </c>
      <c r="R68" s="363"/>
      <c r="S68" s="363"/>
      <c r="T68" s="363"/>
      <c r="U68" s="363"/>
      <c r="V68" s="91">
        <v>0</v>
      </c>
      <c r="W68" s="91">
        <v>0</v>
      </c>
      <c r="X68" s="97">
        <f>X69</f>
        <v>30000</v>
      </c>
      <c r="Y68" s="97">
        <f t="shared" si="6"/>
        <v>30000</v>
      </c>
      <c r="Z68" s="97">
        <f t="shared" si="6"/>
        <v>50000</v>
      </c>
    </row>
    <row r="69" spans="1:26" ht="32.25" customHeight="1" x14ac:dyDescent="0.25">
      <c r="A69" s="106"/>
      <c r="B69" s="102"/>
      <c r="C69" s="103"/>
      <c r="D69" s="383" t="s">
        <v>188</v>
      </c>
      <c r="E69" s="383"/>
      <c r="F69" s="383"/>
      <c r="G69" s="383"/>
      <c r="H69" s="383"/>
      <c r="I69" s="383"/>
      <c r="J69" s="88">
        <v>126</v>
      </c>
      <c r="K69" s="84">
        <v>503</v>
      </c>
      <c r="L69" s="94">
        <v>5</v>
      </c>
      <c r="M69" s="94">
        <v>3</v>
      </c>
      <c r="N69" s="100">
        <v>5750000000</v>
      </c>
      <c r="O69" s="96">
        <v>0</v>
      </c>
      <c r="P69" s="88"/>
      <c r="Q69" s="89">
        <v>0</v>
      </c>
      <c r="R69" s="363"/>
      <c r="S69" s="363"/>
      <c r="T69" s="363"/>
      <c r="U69" s="363"/>
      <c r="V69" s="91">
        <v>0</v>
      </c>
      <c r="W69" s="91">
        <v>0</v>
      </c>
      <c r="X69" s="97">
        <f t="shared" ref="X69:Z71" si="7">X70</f>
        <v>30000</v>
      </c>
      <c r="Y69" s="97">
        <f t="shared" si="7"/>
        <v>30000</v>
      </c>
      <c r="Z69" s="97">
        <f t="shared" si="7"/>
        <v>50000</v>
      </c>
    </row>
    <row r="70" spans="1:26" ht="32.25" customHeight="1" x14ac:dyDescent="0.25">
      <c r="A70" s="106"/>
      <c r="B70" s="102"/>
      <c r="C70" s="103"/>
      <c r="D70" s="104"/>
      <c r="E70" s="383" t="s">
        <v>189</v>
      </c>
      <c r="F70" s="383"/>
      <c r="G70" s="383"/>
      <c r="H70" s="383"/>
      <c r="I70" s="383"/>
      <c r="J70" s="88">
        <v>126</v>
      </c>
      <c r="K70" s="84">
        <v>503</v>
      </c>
      <c r="L70" s="94">
        <v>5</v>
      </c>
      <c r="M70" s="94">
        <v>3</v>
      </c>
      <c r="N70" s="100">
        <v>5750095310</v>
      </c>
      <c r="O70" s="96">
        <v>0</v>
      </c>
      <c r="P70" s="88"/>
      <c r="Q70" s="89">
        <v>0</v>
      </c>
      <c r="R70" s="363"/>
      <c r="S70" s="363"/>
      <c r="T70" s="363"/>
      <c r="U70" s="363"/>
      <c r="V70" s="91">
        <v>0</v>
      </c>
      <c r="W70" s="91">
        <v>0</v>
      </c>
      <c r="X70" s="97">
        <f>X71</f>
        <v>30000</v>
      </c>
      <c r="Y70" s="97">
        <f t="shared" si="7"/>
        <v>30000</v>
      </c>
      <c r="Z70" s="97">
        <f t="shared" si="7"/>
        <v>50000</v>
      </c>
    </row>
    <row r="71" spans="1:26" ht="33.75" customHeight="1" x14ac:dyDescent="0.25">
      <c r="A71" s="106"/>
      <c r="B71" s="102"/>
      <c r="C71" s="103"/>
      <c r="D71" s="104"/>
      <c r="E71" s="104"/>
      <c r="F71" s="383" t="s">
        <v>166</v>
      </c>
      <c r="G71" s="383"/>
      <c r="H71" s="383"/>
      <c r="I71" s="383"/>
      <c r="J71" s="88">
        <v>126</v>
      </c>
      <c r="K71" s="84">
        <v>503</v>
      </c>
      <c r="L71" s="94">
        <v>5</v>
      </c>
      <c r="M71" s="94">
        <v>3</v>
      </c>
      <c r="N71" s="100">
        <v>5750095310</v>
      </c>
      <c r="O71" s="96">
        <v>240</v>
      </c>
      <c r="P71" s="88"/>
      <c r="Q71" s="89">
        <v>10000</v>
      </c>
      <c r="R71" s="363"/>
      <c r="S71" s="363"/>
      <c r="T71" s="363"/>
      <c r="U71" s="363"/>
      <c r="V71" s="91">
        <v>0</v>
      </c>
      <c r="W71" s="91">
        <v>0</v>
      </c>
      <c r="X71" s="97">
        <f>X72</f>
        <v>30000</v>
      </c>
      <c r="Y71" s="97">
        <f t="shared" si="7"/>
        <v>30000</v>
      </c>
      <c r="Z71" s="97">
        <f t="shared" si="7"/>
        <v>50000</v>
      </c>
    </row>
    <row r="72" spans="1:26" ht="21.75" customHeight="1" x14ac:dyDescent="0.25">
      <c r="A72" s="106"/>
      <c r="B72" s="102"/>
      <c r="C72" s="103"/>
      <c r="D72" s="104"/>
      <c r="E72" s="104"/>
      <c r="F72" s="383" t="s">
        <v>167</v>
      </c>
      <c r="G72" s="383"/>
      <c r="H72" s="383"/>
      <c r="I72" s="383"/>
      <c r="J72" s="88">
        <v>126</v>
      </c>
      <c r="K72" s="84">
        <v>503</v>
      </c>
      <c r="L72" s="94">
        <v>5</v>
      </c>
      <c r="M72" s="94">
        <v>3</v>
      </c>
      <c r="N72" s="100">
        <v>5750095310</v>
      </c>
      <c r="O72" s="96">
        <v>244</v>
      </c>
      <c r="P72" s="88"/>
      <c r="Q72" s="89">
        <v>10000</v>
      </c>
      <c r="R72" s="363"/>
      <c r="S72" s="363"/>
      <c r="T72" s="363"/>
      <c r="U72" s="363"/>
      <c r="V72" s="91">
        <v>0</v>
      </c>
      <c r="W72" s="91">
        <v>0</v>
      </c>
      <c r="X72" s="101">
        <v>30000</v>
      </c>
      <c r="Y72" s="101">
        <v>30000</v>
      </c>
      <c r="Z72" s="101">
        <v>50000</v>
      </c>
    </row>
    <row r="73" spans="1:26" x14ac:dyDescent="0.25">
      <c r="A73" s="374" t="s">
        <v>190</v>
      </c>
      <c r="B73" s="374"/>
      <c r="C73" s="374"/>
      <c r="D73" s="374"/>
      <c r="E73" s="374"/>
      <c r="F73" s="374"/>
      <c r="G73" s="374"/>
      <c r="H73" s="374"/>
      <c r="I73" s="374"/>
      <c r="J73" s="83">
        <v>126</v>
      </c>
      <c r="K73" s="84">
        <v>800</v>
      </c>
      <c r="L73" s="85">
        <v>8</v>
      </c>
      <c r="M73" s="85">
        <v>0</v>
      </c>
      <c r="N73" s="86" t="s">
        <v>154</v>
      </c>
      <c r="O73" s="87">
        <v>0</v>
      </c>
      <c r="P73" s="88"/>
      <c r="Q73" s="89">
        <v>0</v>
      </c>
      <c r="R73" s="371"/>
      <c r="S73" s="371"/>
      <c r="T73" s="371"/>
      <c r="U73" s="371"/>
      <c r="V73" s="91">
        <v>0</v>
      </c>
      <c r="W73" s="91">
        <v>0</v>
      </c>
      <c r="X73" s="92">
        <f t="shared" ref="X73:Z74" si="8">X74</f>
        <v>1971120</v>
      </c>
      <c r="Y73" s="92">
        <f t="shared" si="8"/>
        <v>1853620</v>
      </c>
      <c r="Z73" s="92">
        <f>Z74</f>
        <v>1950320</v>
      </c>
    </row>
    <row r="74" spans="1:26" x14ac:dyDescent="0.25">
      <c r="A74" s="106"/>
      <c r="B74" s="102"/>
      <c r="C74" s="376" t="s">
        <v>191</v>
      </c>
      <c r="D74" s="376"/>
      <c r="E74" s="376"/>
      <c r="F74" s="376"/>
      <c r="G74" s="376"/>
      <c r="H74" s="376"/>
      <c r="I74" s="376"/>
      <c r="J74" s="83">
        <v>126</v>
      </c>
      <c r="K74" s="84">
        <v>801</v>
      </c>
      <c r="L74" s="85">
        <v>8</v>
      </c>
      <c r="M74" s="85">
        <v>1</v>
      </c>
      <c r="N74" s="86" t="s">
        <v>154</v>
      </c>
      <c r="O74" s="87">
        <v>0</v>
      </c>
      <c r="P74" s="88"/>
      <c r="Q74" s="89">
        <v>0</v>
      </c>
      <c r="R74" s="371"/>
      <c r="S74" s="371"/>
      <c r="T74" s="371"/>
      <c r="U74" s="371"/>
      <c r="V74" s="91">
        <v>0</v>
      </c>
      <c r="W74" s="91">
        <v>0</v>
      </c>
      <c r="X74" s="92">
        <f>X75</f>
        <v>1971120</v>
      </c>
      <c r="Y74" s="92">
        <f t="shared" si="8"/>
        <v>1853620</v>
      </c>
      <c r="Z74" s="92">
        <f t="shared" si="8"/>
        <v>1950320</v>
      </c>
    </row>
    <row r="75" spans="1:26" ht="48.75" customHeight="1" x14ac:dyDescent="0.25">
      <c r="A75" s="370" t="s">
        <v>198</v>
      </c>
      <c r="B75" s="370"/>
      <c r="C75" s="370"/>
      <c r="D75" s="370"/>
      <c r="E75" s="370"/>
      <c r="F75" s="370"/>
      <c r="G75" s="370"/>
      <c r="H75" s="370"/>
      <c r="I75" s="370"/>
      <c r="J75" s="88">
        <v>126</v>
      </c>
      <c r="K75" s="84">
        <v>0</v>
      </c>
      <c r="L75" s="94">
        <v>8</v>
      </c>
      <c r="M75" s="94">
        <v>1</v>
      </c>
      <c r="N75" s="95" t="s">
        <v>157</v>
      </c>
      <c r="O75" s="96">
        <v>0</v>
      </c>
      <c r="P75" s="88"/>
      <c r="Q75" s="89">
        <v>0</v>
      </c>
      <c r="R75" s="363"/>
      <c r="S75" s="363"/>
      <c r="T75" s="363"/>
      <c r="U75" s="363"/>
      <c r="V75" s="91">
        <v>0</v>
      </c>
      <c r="W75" s="91">
        <v>0</v>
      </c>
      <c r="X75" s="124">
        <f>X76</f>
        <v>1971120</v>
      </c>
      <c r="Y75" s="97">
        <f>Y76</f>
        <v>1853620</v>
      </c>
      <c r="Z75" s="97">
        <f>Z76</f>
        <v>1950320</v>
      </c>
    </row>
    <row r="76" spans="1:26" ht="33.75" customHeight="1" x14ac:dyDescent="0.25">
      <c r="A76" s="106"/>
      <c r="B76" s="102"/>
      <c r="C76" s="103"/>
      <c r="D76" s="387" t="s">
        <v>192</v>
      </c>
      <c r="E76" s="387"/>
      <c r="F76" s="387"/>
      <c r="G76" s="387"/>
      <c r="H76" s="387"/>
      <c r="I76" s="387"/>
      <c r="J76" s="88">
        <v>126</v>
      </c>
      <c r="K76" s="84">
        <v>801</v>
      </c>
      <c r="L76" s="94">
        <v>8</v>
      </c>
      <c r="M76" s="94">
        <v>1</v>
      </c>
      <c r="N76" s="100">
        <v>5760000000</v>
      </c>
      <c r="O76" s="96">
        <v>0</v>
      </c>
      <c r="P76" s="88"/>
      <c r="Q76" s="89">
        <v>0</v>
      </c>
      <c r="R76" s="363"/>
      <c r="S76" s="363"/>
      <c r="T76" s="363"/>
      <c r="U76" s="363"/>
      <c r="V76" s="91">
        <v>0</v>
      </c>
      <c r="W76" s="91">
        <v>0</v>
      </c>
      <c r="X76" s="124">
        <f>X77+X79+X83</f>
        <v>1971120</v>
      </c>
      <c r="Y76" s="97">
        <f>Y77+Y79+Y83</f>
        <v>1853620</v>
      </c>
      <c r="Z76" s="97">
        <f>Z77+Z79+Z83</f>
        <v>1950320</v>
      </c>
    </row>
    <row r="77" spans="1:26" ht="46.5" customHeight="1" x14ac:dyDescent="0.25">
      <c r="A77" s="106"/>
      <c r="B77" s="102"/>
      <c r="C77" s="103"/>
      <c r="D77" s="104"/>
      <c r="E77" s="104"/>
      <c r="F77" s="383" t="s">
        <v>194</v>
      </c>
      <c r="G77" s="383"/>
      <c r="H77" s="383"/>
      <c r="I77" s="383"/>
      <c r="J77" s="88">
        <v>126</v>
      </c>
      <c r="K77" s="84">
        <v>502</v>
      </c>
      <c r="L77" s="94">
        <v>8</v>
      </c>
      <c r="M77" s="94">
        <v>1</v>
      </c>
      <c r="N77" s="100">
        <v>5760075080</v>
      </c>
      <c r="O77" s="96">
        <v>0</v>
      </c>
      <c r="P77" s="88"/>
      <c r="Q77" s="89">
        <v>10000</v>
      </c>
      <c r="R77" s="363"/>
      <c r="S77" s="363"/>
      <c r="T77" s="363"/>
      <c r="U77" s="363"/>
      <c r="V77" s="91">
        <v>0</v>
      </c>
      <c r="W77" s="91">
        <v>0</v>
      </c>
      <c r="X77" s="255">
        <f>X78</f>
        <v>1395790</v>
      </c>
      <c r="Y77" s="255">
        <f>Y78</f>
        <v>1643520</v>
      </c>
      <c r="Z77" s="255">
        <f>Z78</f>
        <v>1643520</v>
      </c>
    </row>
    <row r="78" spans="1:26" ht="18" customHeight="1" x14ac:dyDescent="0.25">
      <c r="A78" s="106"/>
      <c r="B78" s="102"/>
      <c r="C78" s="103"/>
      <c r="D78" s="104"/>
      <c r="E78" s="104"/>
      <c r="F78" s="383" t="s">
        <v>168</v>
      </c>
      <c r="G78" s="383"/>
      <c r="H78" s="383"/>
      <c r="I78" s="383"/>
      <c r="J78" s="88">
        <v>126</v>
      </c>
      <c r="K78" s="84">
        <v>502</v>
      </c>
      <c r="L78" s="94">
        <v>8</v>
      </c>
      <c r="M78" s="94">
        <v>1</v>
      </c>
      <c r="N78" s="100">
        <v>5760075080</v>
      </c>
      <c r="O78" s="96">
        <v>540</v>
      </c>
      <c r="P78" s="88"/>
      <c r="Q78" s="89">
        <v>10000</v>
      </c>
      <c r="R78" s="363"/>
      <c r="S78" s="363"/>
      <c r="T78" s="363"/>
      <c r="U78" s="363"/>
      <c r="V78" s="91">
        <v>0</v>
      </c>
      <c r="W78" s="91">
        <v>0</v>
      </c>
      <c r="X78" s="297">
        <v>1395790</v>
      </c>
      <c r="Y78" s="297">
        <v>1643520</v>
      </c>
      <c r="Z78" s="297">
        <v>1643520</v>
      </c>
    </row>
    <row r="79" spans="1:26" ht="36.75" customHeight="1" x14ac:dyDescent="0.25">
      <c r="A79" s="106"/>
      <c r="B79" s="102"/>
      <c r="C79" s="103"/>
      <c r="D79" s="105"/>
      <c r="E79" s="105"/>
      <c r="F79" s="105"/>
      <c r="G79" s="105"/>
      <c r="H79" s="105"/>
      <c r="I79" s="105" t="s">
        <v>193</v>
      </c>
      <c r="J79" s="88">
        <v>126</v>
      </c>
      <c r="K79" s="84"/>
      <c r="L79" s="94">
        <v>8</v>
      </c>
      <c r="M79" s="94">
        <v>1</v>
      </c>
      <c r="N79" s="100">
        <v>5760095220</v>
      </c>
      <c r="O79" s="96">
        <v>0</v>
      </c>
      <c r="P79" s="88"/>
      <c r="Q79" s="89"/>
      <c r="R79" s="91"/>
      <c r="S79" s="91"/>
      <c r="T79" s="91"/>
      <c r="U79" s="91"/>
      <c r="V79" s="91"/>
      <c r="W79" s="91"/>
      <c r="X79" s="256">
        <f>X80</f>
        <v>327600</v>
      </c>
      <c r="Y79" s="256">
        <f>Y80</f>
        <v>210100</v>
      </c>
      <c r="Z79" s="256">
        <f>Z80</f>
        <v>306800</v>
      </c>
    </row>
    <row r="80" spans="1:26" ht="29.25" customHeight="1" x14ac:dyDescent="0.25">
      <c r="A80" s="106"/>
      <c r="B80" s="102"/>
      <c r="C80" s="103"/>
      <c r="D80" s="105"/>
      <c r="E80" s="105"/>
      <c r="F80" s="377" t="s">
        <v>166</v>
      </c>
      <c r="G80" s="378"/>
      <c r="H80" s="378"/>
      <c r="I80" s="379"/>
      <c r="J80" s="88">
        <v>126</v>
      </c>
      <c r="K80" s="84">
        <v>801</v>
      </c>
      <c r="L80" s="94">
        <v>8</v>
      </c>
      <c r="M80" s="94">
        <v>1</v>
      </c>
      <c r="N80" s="100">
        <v>5760095220</v>
      </c>
      <c r="O80" s="96">
        <v>240</v>
      </c>
      <c r="P80" s="88"/>
      <c r="Q80" s="89">
        <v>10000</v>
      </c>
      <c r="R80" s="380"/>
      <c r="S80" s="381"/>
      <c r="T80" s="381"/>
      <c r="U80" s="382"/>
      <c r="V80" s="91">
        <v>0</v>
      </c>
      <c r="W80" s="91">
        <v>0</v>
      </c>
      <c r="X80" s="256">
        <f>X82+X81</f>
        <v>327600</v>
      </c>
      <c r="Y80" s="256">
        <f>Y82+Y81</f>
        <v>210100</v>
      </c>
      <c r="Z80" s="256">
        <f>Z82+Z81</f>
        <v>306800</v>
      </c>
    </row>
    <row r="81" spans="1:26" ht="17.25" customHeight="1" x14ac:dyDescent="0.25">
      <c r="A81" s="106"/>
      <c r="B81" s="102"/>
      <c r="C81" s="103"/>
      <c r="D81" s="105"/>
      <c r="E81" s="105"/>
      <c r="F81" s="377" t="s">
        <v>167</v>
      </c>
      <c r="G81" s="378"/>
      <c r="H81" s="378"/>
      <c r="I81" s="379"/>
      <c r="J81" s="88">
        <v>126</v>
      </c>
      <c r="K81" s="84">
        <v>801</v>
      </c>
      <c r="L81" s="94">
        <v>8</v>
      </c>
      <c r="M81" s="94">
        <v>1</v>
      </c>
      <c r="N81" s="100">
        <v>5760095220</v>
      </c>
      <c r="O81" s="96">
        <v>244</v>
      </c>
      <c r="P81" s="88"/>
      <c r="Q81" s="89">
        <v>10000</v>
      </c>
      <c r="R81" s="380"/>
      <c r="S81" s="381"/>
      <c r="T81" s="381"/>
      <c r="U81" s="382"/>
      <c r="V81" s="91">
        <v>0</v>
      </c>
      <c r="W81" s="91">
        <v>0</v>
      </c>
      <c r="X81" s="297">
        <v>52628</v>
      </c>
      <c r="Y81" s="306">
        <v>7700</v>
      </c>
      <c r="Z81" s="306">
        <v>26800</v>
      </c>
    </row>
    <row r="82" spans="1:26" ht="16.5" customHeight="1" x14ac:dyDescent="0.25">
      <c r="A82" s="106"/>
      <c r="B82" s="102"/>
      <c r="C82" s="103"/>
      <c r="D82" s="105"/>
      <c r="E82" s="105"/>
      <c r="F82" s="377" t="s">
        <v>185</v>
      </c>
      <c r="G82" s="378"/>
      <c r="H82" s="378"/>
      <c r="I82" s="379"/>
      <c r="J82" s="88">
        <v>126</v>
      </c>
      <c r="K82" s="84">
        <v>801</v>
      </c>
      <c r="L82" s="94">
        <v>8</v>
      </c>
      <c r="M82" s="94">
        <v>1</v>
      </c>
      <c r="N82" s="100">
        <v>5760095220</v>
      </c>
      <c r="O82" s="96">
        <v>247</v>
      </c>
      <c r="P82" s="88"/>
      <c r="Q82" s="89">
        <v>10000</v>
      </c>
      <c r="R82" s="380"/>
      <c r="S82" s="381"/>
      <c r="T82" s="381"/>
      <c r="U82" s="382"/>
      <c r="V82" s="91">
        <v>0</v>
      </c>
      <c r="W82" s="91">
        <v>0</v>
      </c>
      <c r="X82" s="125">
        <v>274972</v>
      </c>
      <c r="Y82" s="101">
        <v>202400</v>
      </c>
      <c r="Z82" s="101">
        <v>280000</v>
      </c>
    </row>
    <row r="83" spans="1:26" ht="16.5" customHeight="1" x14ac:dyDescent="0.25">
      <c r="A83" s="106"/>
      <c r="B83" s="102"/>
      <c r="C83" s="103"/>
      <c r="D83" s="105"/>
      <c r="E83" s="105"/>
      <c r="F83" s="285"/>
      <c r="G83" s="286"/>
      <c r="H83" s="286"/>
      <c r="I83" s="287" t="s">
        <v>233</v>
      </c>
      <c r="J83" s="88">
        <v>126</v>
      </c>
      <c r="K83" s="84"/>
      <c r="L83" s="94">
        <v>8</v>
      </c>
      <c r="M83" s="94">
        <v>1</v>
      </c>
      <c r="N83" s="100">
        <v>5760097030</v>
      </c>
      <c r="O83" s="96">
        <v>0</v>
      </c>
      <c r="P83" s="88"/>
      <c r="Q83" s="89"/>
      <c r="R83" s="288"/>
      <c r="S83" s="289"/>
      <c r="T83" s="289"/>
      <c r="U83" s="290"/>
      <c r="V83" s="91"/>
      <c r="W83" s="91"/>
      <c r="X83" s="312">
        <f>X84</f>
        <v>247730</v>
      </c>
      <c r="Y83" s="296">
        <f>Y84</f>
        <v>0</v>
      </c>
      <c r="Z83" s="296">
        <f>Z84</f>
        <v>0</v>
      </c>
    </row>
    <row r="84" spans="1:26" ht="16.5" customHeight="1" x14ac:dyDescent="0.25">
      <c r="A84" s="106"/>
      <c r="B84" s="102"/>
      <c r="C84" s="103"/>
      <c r="D84" s="105"/>
      <c r="E84" s="105"/>
      <c r="F84" s="285"/>
      <c r="G84" s="286"/>
      <c r="H84" s="286"/>
      <c r="I84" s="287" t="s">
        <v>168</v>
      </c>
      <c r="J84" s="88">
        <v>126</v>
      </c>
      <c r="K84" s="84"/>
      <c r="L84" s="94">
        <v>8</v>
      </c>
      <c r="M84" s="94">
        <v>1</v>
      </c>
      <c r="N84" s="100">
        <v>5760097030</v>
      </c>
      <c r="O84" s="96">
        <v>540</v>
      </c>
      <c r="P84" s="88"/>
      <c r="Q84" s="89"/>
      <c r="R84" s="288"/>
      <c r="S84" s="289"/>
      <c r="T84" s="289"/>
      <c r="U84" s="290"/>
      <c r="V84" s="91"/>
      <c r="W84" s="91"/>
      <c r="X84" s="125">
        <v>247730</v>
      </c>
      <c r="Y84" s="101">
        <v>0</v>
      </c>
      <c r="Z84" s="101">
        <v>0</v>
      </c>
    </row>
    <row r="85" spans="1:26" ht="19.5" customHeight="1" x14ac:dyDescent="0.25">
      <c r="A85" s="107"/>
      <c r="B85" s="107"/>
      <c r="C85" s="107"/>
      <c r="D85" s="107"/>
      <c r="E85" s="107"/>
      <c r="F85" s="386" t="s">
        <v>195</v>
      </c>
      <c r="G85" s="386"/>
      <c r="H85" s="386"/>
      <c r="I85" s="386"/>
      <c r="J85" s="108"/>
      <c r="K85" s="109"/>
      <c r="L85" s="108"/>
      <c r="M85" s="108"/>
      <c r="N85" s="110"/>
      <c r="O85" s="110"/>
      <c r="P85" s="109"/>
      <c r="Q85" s="111">
        <v>10000</v>
      </c>
      <c r="R85" s="90"/>
      <c r="S85" s="90"/>
      <c r="T85" s="90"/>
      <c r="U85" s="90"/>
      <c r="V85" s="90">
        <v>0</v>
      </c>
      <c r="W85" s="90">
        <v>0</v>
      </c>
      <c r="X85" s="130">
        <f>X10</f>
        <v>5339130</v>
      </c>
      <c r="Y85" s="112">
        <f>Y10</f>
        <v>5078000</v>
      </c>
      <c r="Z85" s="112">
        <f>Z10</f>
        <v>5506900</v>
      </c>
    </row>
    <row r="88" spans="1:26" x14ac:dyDescent="0.25">
      <c r="M88" s="113" t="s">
        <v>201</v>
      </c>
    </row>
  </sheetData>
  <mergeCells count="117">
    <mergeCell ref="F85:I85"/>
    <mergeCell ref="F43:I43"/>
    <mergeCell ref="R44:U44"/>
    <mergeCell ref="C48:I48"/>
    <mergeCell ref="A49:I49"/>
    <mergeCell ref="R78:U78"/>
    <mergeCell ref="F82:I82"/>
    <mergeCell ref="R82:U82"/>
    <mergeCell ref="F77:I77"/>
    <mergeCell ref="R77:U77"/>
    <mergeCell ref="A6:Z6"/>
    <mergeCell ref="A7:X7"/>
    <mergeCell ref="A9:I9"/>
    <mergeCell ref="A10:I10"/>
    <mergeCell ref="R10:U10"/>
    <mergeCell ref="F81:I81"/>
    <mergeCell ref="R81:U81"/>
    <mergeCell ref="F72:I72"/>
    <mergeCell ref="R72:U72"/>
    <mergeCell ref="R73:U73"/>
    <mergeCell ref="F78:I78"/>
    <mergeCell ref="F28:I28"/>
    <mergeCell ref="R28:U28"/>
    <mergeCell ref="F29:I29"/>
    <mergeCell ref="R29:U29"/>
    <mergeCell ref="R75:U75"/>
    <mergeCell ref="R76:U76"/>
    <mergeCell ref="A75:I75"/>
    <mergeCell ref="D76:I76"/>
    <mergeCell ref="R74:U74"/>
    <mergeCell ref="A73:I73"/>
    <mergeCell ref="C74:I74"/>
    <mergeCell ref="F80:I80"/>
    <mergeCell ref="R80:U80"/>
    <mergeCell ref="R69:U69"/>
    <mergeCell ref="R70:U70"/>
    <mergeCell ref="R71:U71"/>
    <mergeCell ref="D69:I69"/>
    <mergeCell ref="E70:I70"/>
    <mergeCell ref="F71:I71"/>
    <mergeCell ref="F61:I61"/>
    <mergeCell ref="R61:U61"/>
    <mergeCell ref="F59:I59"/>
    <mergeCell ref="R66:U66"/>
    <mergeCell ref="R67:U67"/>
    <mergeCell ref="R68:U68"/>
    <mergeCell ref="A66:I66"/>
    <mergeCell ref="C67:I67"/>
    <mergeCell ref="A68:I68"/>
    <mergeCell ref="R56:U56"/>
    <mergeCell ref="R57:U57"/>
    <mergeCell ref="R58:U58"/>
    <mergeCell ref="A56:I56"/>
    <mergeCell ref="R59:U59"/>
    <mergeCell ref="F60:I60"/>
    <mergeCell ref="R60:U60"/>
    <mergeCell ref="D57:I57"/>
    <mergeCell ref="E58:I58"/>
    <mergeCell ref="R51:U51"/>
    <mergeCell ref="R52:U52"/>
    <mergeCell ref="D50:I50"/>
    <mergeCell ref="E51:I51"/>
    <mergeCell ref="F52:I52"/>
    <mergeCell ref="F53:I53"/>
    <mergeCell ref="R53:U53"/>
    <mergeCell ref="R54:U54"/>
    <mergeCell ref="C55:I55"/>
    <mergeCell ref="R55:U55"/>
    <mergeCell ref="C54:I54"/>
    <mergeCell ref="F45:I45"/>
    <mergeCell ref="R45:U45"/>
    <mergeCell ref="F46:I46"/>
    <mergeCell ref="R46:U46"/>
    <mergeCell ref="R47:U47"/>
    <mergeCell ref="R48:U48"/>
    <mergeCell ref="R49:U49"/>
    <mergeCell ref="A47:I47"/>
    <mergeCell ref="R50:U50"/>
    <mergeCell ref="R40:U40"/>
    <mergeCell ref="R41:U41"/>
    <mergeCell ref="E42:I42"/>
    <mergeCell ref="R42:U42"/>
    <mergeCell ref="D40:I40"/>
    <mergeCell ref="C38:I38"/>
    <mergeCell ref="A39:I39"/>
    <mergeCell ref="E41:I41"/>
    <mergeCell ref="F44:I44"/>
    <mergeCell ref="R38:U38"/>
    <mergeCell ref="R16:U16"/>
    <mergeCell ref="R20:U20"/>
    <mergeCell ref="R21:U21"/>
    <mergeCell ref="R22:U22"/>
    <mergeCell ref="R23:U23"/>
    <mergeCell ref="R27:U27"/>
    <mergeCell ref="R36:U36"/>
    <mergeCell ref="R39:U39"/>
    <mergeCell ref="A11:I11"/>
    <mergeCell ref="R11:U11"/>
    <mergeCell ref="R12:U12"/>
    <mergeCell ref="R13:U13"/>
    <mergeCell ref="R14:U14"/>
    <mergeCell ref="R37:U37"/>
    <mergeCell ref="C21:I21"/>
    <mergeCell ref="F23:I23"/>
    <mergeCell ref="F27:I27"/>
    <mergeCell ref="F36:I36"/>
    <mergeCell ref="A37:I37"/>
    <mergeCell ref="R15:U15"/>
    <mergeCell ref="C14:I14"/>
    <mergeCell ref="C12:I12"/>
    <mergeCell ref="A13:I13"/>
    <mergeCell ref="E15:I15"/>
    <mergeCell ref="E22:I22"/>
    <mergeCell ref="F16:I16"/>
    <mergeCell ref="C19:I19"/>
    <mergeCell ref="R19:U19"/>
    <mergeCell ref="A20:I20"/>
  </mergeCells>
  <pageMargins left="0.5" right="0.37" top="0.41" bottom="0.44" header="0.31496062992125984" footer="0.31496062992125984"/>
  <pageSetup paperSize="9" scale="68" fitToHeight="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0"/>
  <sheetViews>
    <sheetView topLeftCell="G1" zoomScaleNormal="100" workbookViewId="0">
      <selection activeCell="G1" sqref="G1"/>
    </sheetView>
  </sheetViews>
  <sheetFormatPr defaultRowHeight="15" x14ac:dyDescent="0.25"/>
  <cols>
    <col min="1" max="6" width="1" style="113" hidden="1" customWidth="1"/>
    <col min="7" max="8" width="1" style="113" customWidth="1"/>
    <col min="9" max="9" width="71.83203125" style="113" customWidth="1"/>
    <col min="10" max="10" width="16.1640625" style="126" customWidth="1"/>
    <col min="11" max="11" width="0" style="113" hidden="1" customWidth="1"/>
    <col min="12" max="12" width="4.5" style="113" bestFit="1" customWidth="1"/>
    <col min="13" max="13" width="4.83203125" style="113" bestFit="1" customWidth="1"/>
    <col min="14" max="14" width="5.83203125" style="126" bestFit="1" customWidth="1"/>
    <col min="15" max="22" width="0" style="113" hidden="1" customWidth="1"/>
    <col min="23" max="23" width="16" style="299" bestFit="1" customWidth="1"/>
    <col min="24" max="25" width="16" style="113" bestFit="1" customWidth="1"/>
    <col min="26" max="16384" width="9.33203125" style="113"/>
  </cols>
  <sheetData>
    <row r="1" spans="1:25" x14ac:dyDescent="0.25">
      <c r="J1" s="114" t="s">
        <v>211</v>
      </c>
      <c r="N1" s="113"/>
    </row>
    <row r="2" spans="1:25" x14ac:dyDescent="0.25">
      <c r="J2" s="114" t="s">
        <v>25</v>
      </c>
      <c r="N2" s="113"/>
    </row>
    <row r="3" spans="1:25" x14ac:dyDescent="0.25">
      <c r="J3" s="114" t="s">
        <v>197</v>
      </c>
      <c r="N3" s="113"/>
    </row>
    <row r="4" spans="1:25" x14ac:dyDescent="0.25">
      <c r="J4" s="115" t="s">
        <v>249</v>
      </c>
      <c r="N4" s="113"/>
    </row>
    <row r="5" spans="1:25" x14ac:dyDescent="0.25">
      <c r="A5" s="116"/>
      <c r="B5" s="116"/>
      <c r="C5" s="116"/>
      <c r="D5" s="116"/>
      <c r="E5" s="116"/>
      <c r="F5" s="116"/>
      <c r="G5" s="116"/>
      <c r="H5" s="116"/>
      <c r="I5" s="117"/>
      <c r="J5" s="119"/>
      <c r="K5" s="118"/>
      <c r="L5" s="118"/>
      <c r="M5" s="118"/>
      <c r="N5" s="119"/>
      <c r="O5" s="118"/>
      <c r="P5" s="117"/>
      <c r="Q5" s="118"/>
      <c r="R5" s="116"/>
      <c r="S5" s="116"/>
      <c r="T5" s="116"/>
      <c r="U5" s="116"/>
      <c r="V5" s="116"/>
      <c r="W5" s="300"/>
    </row>
    <row r="6" spans="1:25" ht="57" customHeight="1" x14ac:dyDescent="0.25">
      <c r="A6" s="389" t="s">
        <v>234</v>
      </c>
      <c r="B6" s="389"/>
      <c r="C6" s="389"/>
      <c r="D6" s="389"/>
      <c r="E6" s="389"/>
      <c r="F6" s="389"/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89"/>
      <c r="T6" s="389"/>
      <c r="U6" s="389"/>
      <c r="V6" s="389"/>
      <c r="W6" s="389"/>
      <c r="X6" s="390"/>
      <c r="Y6" s="390"/>
    </row>
    <row r="7" spans="1:25" ht="18" customHeight="1" x14ac:dyDescent="0.25">
      <c r="J7" s="113"/>
      <c r="N7" s="113"/>
      <c r="X7" s="116"/>
    </row>
    <row r="8" spans="1:25" ht="21" customHeight="1" x14ac:dyDescent="0.25">
      <c r="A8" s="386" t="s">
        <v>139</v>
      </c>
      <c r="B8" s="386"/>
      <c r="C8" s="386"/>
      <c r="D8" s="386"/>
      <c r="E8" s="386"/>
      <c r="F8" s="386"/>
      <c r="G8" s="386"/>
      <c r="H8" s="386"/>
      <c r="I8" s="386"/>
      <c r="J8" s="120" t="s">
        <v>149</v>
      </c>
      <c r="K8" s="120" t="s">
        <v>148</v>
      </c>
      <c r="L8" s="120" t="s">
        <v>132</v>
      </c>
      <c r="M8" s="120" t="s">
        <v>133</v>
      </c>
      <c r="N8" s="120" t="s">
        <v>150</v>
      </c>
      <c r="O8" s="120" t="s">
        <v>151</v>
      </c>
      <c r="P8" s="120" t="s">
        <v>152</v>
      </c>
      <c r="Q8" s="120" t="s">
        <v>142</v>
      </c>
      <c r="R8" s="120" t="s">
        <v>143</v>
      </c>
      <c r="S8" s="120" t="s">
        <v>144</v>
      </c>
      <c r="T8" s="120" t="s">
        <v>145</v>
      </c>
      <c r="U8" s="120" t="s">
        <v>146</v>
      </c>
      <c r="V8" s="120"/>
      <c r="W8" s="301">
        <v>2022</v>
      </c>
      <c r="X8" s="121">
        <v>2023</v>
      </c>
      <c r="Y8" s="122">
        <v>2024</v>
      </c>
    </row>
    <row r="9" spans="1:25" ht="12" customHeight="1" x14ac:dyDescent="0.25">
      <c r="A9" s="372" t="s">
        <v>212</v>
      </c>
      <c r="B9" s="372"/>
      <c r="C9" s="372"/>
      <c r="D9" s="372"/>
      <c r="E9" s="372"/>
      <c r="F9" s="372"/>
      <c r="G9" s="372"/>
      <c r="H9" s="372"/>
      <c r="I9" s="372"/>
      <c r="J9" s="86"/>
      <c r="K9" s="84"/>
      <c r="L9" s="85"/>
      <c r="M9" s="85"/>
      <c r="N9" s="87"/>
      <c r="O9" s="88"/>
      <c r="P9" s="89"/>
      <c r="Q9" s="371"/>
      <c r="R9" s="371"/>
      <c r="S9" s="371"/>
      <c r="T9" s="371"/>
      <c r="U9" s="91"/>
      <c r="V9" s="91"/>
      <c r="W9" s="302"/>
      <c r="X9" s="123"/>
      <c r="Y9" s="123"/>
    </row>
    <row r="10" spans="1:25" ht="51.75" customHeight="1" x14ac:dyDescent="0.25">
      <c r="A10" s="399" t="s">
        <v>198</v>
      </c>
      <c r="B10" s="399"/>
      <c r="C10" s="399"/>
      <c r="D10" s="399"/>
      <c r="E10" s="399"/>
      <c r="F10" s="399"/>
      <c r="G10" s="399"/>
      <c r="H10" s="399"/>
      <c r="I10" s="399"/>
      <c r="J10" s="86" t="s">
        <v>157</v>
      </c>
      <c r="K10" s="259">
        <v>0</v>
      </c>
      <c r="L10" s="85">
        <v>0</v>
      </c>
      <c r="M10" s="85">
        <v>0</v>
      </c>
      <c r="N10" s="87">
        <v>0</v>
      </c>
      <c r="O10" s="83"/>
      <c r="P10" s="260">
        <v>0</v>
      </c>
      <c r="Q10" s="371"/>
      <c r="R10" s="371"/>
      <c r="S10" s="371"/>
      <c r="T10" s="371"/>
      <c r="U10" s="90">
        <v>0</v>
      </c>
      <c r="V10" s="90">
        <v>0</v>
      </c>
      <c r="W10" s="303">
        <f>W11+W26+W32+W37+W46+W51</f>
        <v>5339130</v>
      </c>
      <c r="X10" s="92">
        <f>X11+X26+X32+X37+X42+X46+X51</f>
        <v>5078000</v>
      </c>
      <c r="Y10" s="92">
        <f>Y11+Y26+Y32+Y37+Y42+Y46+Y51</f>
        <v>5506900</v>
      </c>
    </row>
    <row r="11" spans="1:25" ht="51.75" customHeight="1" x14ac:dyDescent="0.25">
      <c r="A11" s="128"/>
      <c r="B11" s="129"/>
      <c r="C11" s="400" t="s">
        <v>158</v>
      </c>
      <c r="D11" s="401"/>
      <c r="E11" s="401"/>
      <c r="F11" s="401"/>
      <c r="G11" s="401"/>
      <c r="H11" s="401"/>
      <c r="I11" s="402"/>
      <c r="J11" s="270" t="s">
        <v>214</v>
      </c>
      <c r="K11" s="271">
        <v>102</v>
      </c>
      <c r="L11" s="272">
        <v>0</v>
      </c>
      <c r="M11" s="272">
        <v>0</v>
      </c>
      <c r="N11" s="273">
        <v>0</v>
      </c>
      <c r="O11" s="274"/>
      <c r="P11" s="275">
        <v>0</v>
      </c>
      <c r="Q11" s="396"/>
      <c r="R11" s="396"/>
      <c r="S11" s="396"/>
      <c r="T11" s="396"/>
      <c r="U11" s="276">
        <v>0</v>
      </c>
      <c r="V11" s="276">
        <v>0</v>
      </c>
      <c r="W11" s="304">
        <f>W12+W16+W23</f>
        <v>2490610</v>
      </c>
      <c r="X11" s="277">
        <f>X12+X16+X23</f>
        <v>2431480</v>
      </c>
      <c r="Y11" s="277">
        <f>Y12+Y16+Y23</f>
        <v>2604680</v>
      </c>
    </row>
    <row r="12" spans="1:25" ht="15" customHeight="1" x14ac:dyDescent="0.25">
      <c r="A12" s="127"/>
      <c r="B12" s="99"/>
      <c r="C12" s="93"/>
      <c r="D12" s="98"/>
      <c r="E12" s="403" t="s">
        <v>160</v>
      </c>
      <c r="F12" s="404"/>
      <c r="G12" s="404"/>
      <c r="H12" s="404"/>
      <c r="I12" s="405"/>
      <c r="J12" s="261">
        <v>5710010010</v>
      </c>
      <c r="K12" s="262">
        <v>102</v>
      </c>
      <c r="L12" s="263">
        <v>1</v>
      </c>
      <c r="M12" s="263">
        <v>2</v>
      </c>
      <c r="N12" s="264">
        <v>0</v>
      </c>
      <c r="O12" s="265"/>
      <c r="P12" s="266">
        <v>0</v>
      </c>
      <c r="Q12" s="406"/>
      <c r="R12" s="406"/>
      <c r="S12" s="406"/>
      <c r="T12" s="406"/>
      <c r="U12" s="267">
        <v>0</v>
      </c>
      <c r="V12" s="267">
        <v>0</v>
      </c>
      <c r="W12" s="305">
        <f>W13</f>
        <v>690400</v>
      </c>
      <c r="X12" s="268">
        <f t="shared" ref="X12:Y14" si="0">X13</f>
        <v>672400</v>
      </c>
      <c r="Y12" s="268">
        <f t="shared" si="0"/>
        <v>706400</v>
      </c>
    </row>
    <row r="13" spans="1:25" ht="15" customHeight="1" x14ac:dyDescent="0.25">
      <c r="A13" s="391" t="s">
        <v>155</v>
      </c>
      <c r="B13" s="392"/>
      <c r="C13" s="392"/>
      <c r="D13" s="392"/>
      <c r="E13" s="392"/>
      <c r="F13" s="392"/>
      <c r="G13" s="392"/>
      <c r="H13" s="392"/>
      <c r="I13" s="393"/>
      <c r="J13" s="95" t="s">
        <v>213</v>
      </c>
      <c r="K13" s="84">
        <v>100</v>
      </c>
      <c r="L13" s="94">
        <v>1</v>
      </c>
      <c r="M13" s="94">
        <v>0</v>
      </c>
      <c r="N13" s="96">
        <v>0</v>
      </c>
      <c r="O13" s="88"/>
      <c r="P13" s="89">
        <v>0</v>
      </c>
      <c r="Q13" s="380"/>
      <c r="R13" s="381"/>
      <c r="S13" s="381"/>
      <c r="T13" s="382"/>
      <c r="U13" s="91">
        <v>0</v>
      </c>
      <c r="V13" s="91">
        <v>0</v>
      </c>
      <c r="W13" s="256">
        <f>W14</f>
        <v>690400</v>
      </c>
      <c r="X13" s="124">
        <f t="shared" si="0"/>
        <v>672400</v>
      </c>
      <c r="Y13" s="124">
        <f t="shared" si="0"/>
        <v>706400</v>
      </c>
    </row>
    <row r="14" spans="1:25" ht="34.5" customHeight="1" x14ac:dyDescent="0.25">
      <c r="A14" s="128"/>
      <c r="B14" s="129"/>
      <c r="C14" s="364" t="s">
        <v>156</v>
      </c>
      <c r="D14" s="365"/>
      <c r="E14" s="365"/>
      <c r="F14" s="365"/>
      <c r="G14" s="365"/>
      <c r="H14" s="365"/>
      <c r="I14" s="366"/>
      <c r="J14" s="95" t="s">
        <v>213</v>
      </c>
      <c r="K14" s="84">
        <v>102</v>
      </c>
      <c r="L14" s="94">
        <v>1</v>
      </c>
      <c r="M14" s="94">
        <v>2</v>
      </c>
      <c r="N14" s="96">
        <v>0</v>
      </c>
      <c r="O14" s="88"/>
      <c r="P14" s="89">
        <v>0</v>
      </c>
      <c r="Q14" s="380"/>
      <c r="R14" s="381"/>
      <c r="S14" s="381"/>
      <c r="T14" s="382"/>
      <c r="U14" s="91">
        <v>0</v>
      </c>
      <c r="V14" s="91">
        <v>0</v>
      </c>
      <c r="W14" s="255">
        <f>W15</f>
        <v>690400</v>
      </c>
      <c r="X14" s="97">
        <f t="shared" si="0"/>
        <v>672400</v>
      </c>
      <c r="Y14" s="97">
        <f t="shared" si="0"/>
        <v>706400</v>
      </c>
    </row>
    <row r="15" spans="1:25" ht="15" customHeight="1" x14ac:dyDescent="0.25">
      <c r="A15" s="127"/>
      <c r="B15" s="99"/>
      <c r="C15" s="93"/>
      <c r="D15" s="98"/>
      <c r="E15" s="98"/>
      <c r="F15" s="364" t="s">
        <v>161</v>
      </c>
      <c r="G15" s="365"/>
      <c r="H15" s="365"/>
      <c r="I15" s="366"/>
      <c r="J15" s="100">
        <v>5710010010</v>
      </c>
      <c r="K15" s="84">
        <v>102</v>
      </c>
      <c r="L15" s="94">
        <v>1</v>
      </c>
      <c r="M15" s="94">
        <v>2</v>
      </c>
      <c r="N15" s="96">
        <v>120</v>
      </c>
      <c r="O15" s="88"/>
      <c r="P15" s="89">
        <v>10000</v>
      </c>
      <c r="Q15" s="363"/>
      <c r="R15" s="363"/>
      <c r="S15" s="363"/>
      <c r="T15" s="363"/>
      <c r="U15" s="91">
        <v>0</v>
      </c>
      <c r="V15" s="91">
        <v>0</v>
      </c>
      <c r="W15" s="306">
        <v>690400</v>
      </c>
      <c r="X15" s="101">
        <v>672400</v>
      </c>
      <c r="Y15" s="101">
        <v>706400</v>
      </c>
    </row>
    <row r="16" spans="1:25" ht="15" customHeight="1" x14ac:dyDescent="0.25">
      <c r="A16" s="127"/>
      <c r="B16" s="99"/>
      <c r="C16" s="93"/>
      <c r="D16" s="98"/>
      <c r="E16" s="403" t="s">
        <v>165</v>
      </c>
      <c r="F16" s="404"/>
      <c r="G16" s="404"/>
      <c r="H16" s="404"/>
      <c r="I16" s="405"/>
      <c r="J16" s="261">
        <v>5710010020</v>
      </c>
      <c r="K16" s="262">
        <v>102</v>
      </c>
      <c r="L16" s="263">
        <v>0</v>
      </c>
      <c r="M16" s="263">
        <v>0</v>
      </c>
      <c r="N16" s="264">
        <v>0</v>
      </c>
      <c r="O16" s="265"/>
      <c r="P16" s="266">
        <v>0</v>
      </c>
      <c r="Q16" s="406"/>
      <c r="R16" s="406"/>
      <c r="S16" s="406"/>
      <c r="T16" s="406"/>
      <c r="U16" s="267">
        <v>0</v>
      </c>
      <c r="V16" s="267">
        <v>0</v>
      </c>
      <c r="W16" s="305">
        <f t="shared" ref="W16:Y17" si="1">W17</f>
        <v>1776710</v>
      </c>
      <c r="X16" s="268">
        <f t="shared" si="1"/>
        <v>1735580</v>
      </c>
      <c r="Y16" s="268">
        <f t="shared" si="1"/>
        <v>1874780</v>
      </c>
    </row>
    <row r="17" spans="1:25" ht="15" customHeight="1" x14ac:dyDescent="0.25">
      <c r="A17" s="391" t="s">
        <v>155</v>
      </c>
      <c r="B17" s="392"/>
      <c r="C17" s="392"/>
      <c r="D17" s="392"/>
      <c r="E17" s="392"/>
      <c r="F17" s="392"/>
      <c r="G17" s="392"/>
      <c r="H17" s="392"/>
      <c r="I17" s="393"/>
      <c r="J17" s="95" t="s">
        <v>215</v>
      </c>
      <c r="K17" s="84">
        <v>100</v>
      </c>
      <c r="L17" s="94">
        <v>1</v>
      </c>
      <c r="M17" s="94">
        <v>0</v>
      </c>
      <c r="N17" s="96">
        <v>0</v>
      </c>
      <c r="O17" s="88"/>
      <c r="P17" s="89">
        <v>0</v>
      </c>
      <c r="Q17" s="380"/>
      <c r="R17" s="381"/>
      <c r="S17" s="381"/>
      <c r="T17" s="382"/>
      <c r="U17" s="91">
        <v>0</v>
      </c>
      <c r="V17" s="91">
        <v>0</v>
      </c>
      <c r="W17" s="256">
        <f t="shared" si="1"/>
        <v>1776710</v>
      </c>
      <c r="X17" s="124">
        <f t="shared" si="1"/>
        <v>1735580</v>
      </c>
      <c r="Y17" s="124">
        <f t="shared" si="1"/>
        <v>1874780</v>
      </c>
    </row>
    <row r="18" spans="1:25" ht="45" customHeight="1" x14ac:dyDescent="0.25">
      <c r="A18" s="257"/>
      <c r="B18" s="258"/>
      <c r="C18" s="364" t="s">
        <v>164</v>
      </c>
      <c r="D18" s="365"/>
      <c r="E18" s="365"/>
      <c r="F18" s="365"/>
      <c r="G18" s="365"/>
      <c r="H18" s="365"/>
      <c r="I18" s="366"/>
      <c r="J18" s="100">
        <v>5710010020</v>
      </c>
      <c r="K18" s="84">
        <v>104</v>
      </c>
      <c r="L18" s="94">
        <v>1</v>
      </c>
      <c r="M18" s="94">
        <v>4</v>
      </c>
      <c r="N18" s="96">
        <v>0</v>
      </c>
      <c r="O18" s="88"/>
      <c r="P18" s="89">
        <v>0</v>
      </c>
      <c r="Q18" s="363"/>
      <c r="R18" s="363"/>
      <c r="S18" s="363"/>
      <c r="T18" s="363"/>
      <c r="U18" s="91">
        <v>0</v>
      </c>
      <c r="V18" s="91">
        <v>0</v>
      </c>
      <c r="W18" s="256">
        <f>W19+W20+W21+W22</f>
        <v>1776710</v>
      </c>
      <c r="X18" s="124">
        <f>X19+X20+X21+X22</f>
        <v>1735580</v>
      </c>
      <c r="Y18" s="124">
        <f>Y19+Y20+Y21+Y22</f>
        <v>1874780</v>
      </c>
    </row>
    <row r="19" spans="1:25" x14ac:dyDescent="0.25">
      <c r="A19" s="106"/>
      <c r="B19" s="102"/>
      <c r="C19" s="93"/>
      <c r="D19" s="98"/>
      <c r="E19" s="98"/>
      <c r="F19" s="373" t="s">
        <v>161</v>
      </c>
      <c r="G19" s="373"/>
      <c r="H19" s="373"/>
      <c r="I19" s="373"/>
      <c r="J19" s="100">
        <v>5710010020</v>
      </c>
      <c r="K19" s="84">
        <v>104</v>
      </c>
      <c r="L19" s="94">
        <v>1</v>
      </c>
      <c r="M19" s="94">
        <v>4</v>
      </c>
      <c r="N19" s="96">
        <v>120</v>
      </c>
      <c r="O19" s="88"/>
      <c r="P19" s="89">
        <v>10000</v>
      </c>
      <c r="Q19" s="363"/>
      <c r="R19" s="363"/>
      <c r="S19" s="363"/>
      <c r="T19" s="363"/>
      <c r="U19" s="91">
        <v>0</v>
      </c>
      <c r="V19" s="91">
        <v>0</v>
      </c>
      <c r="W19" s="306">
        <v>1250300</v>
      </c>
      <c r="X19" s="101">
        <v>1250100</v>
      </c>
      <c r="Y19" s="101">
        <v>1400700</v>
      </c>
    </row>
    <row r="20" spans="1:25" ht="30.75" customHeight="1" x14ac:dyDescent="0.25">
      <c r="A20" s="106"/>
      <c r="B20" s="102"/>
      <c r="C20" s="93"/>
      <c r="D20" s="98"/>
      <c r="E20" s="98"/>
      <c r="F20" s="98"/>
      <c r="G20" s="98"/>
      <c r="H20" s="98"/>
      <c r="I20" s="98" t="s">
        <v>166</v>
      </c>
      <c r="J20" s="100">
        <v>5710010020</v>
      </c>
      <c r="K20" s="84"/>
      <c r="L20" s="94">
        <v>1</v>
      </c>
      <c r="M20" s="94">
        <v>4</v>
      </c>
      <c r="N20" s="96">
        <v>240</v>
      </c>
      <c r="O20" s="88"/>
      <c r="P20" s="89"/>
      <c r="Q20" s="91"/>
      <c r="R20" s="91"/>
      <c r="S20" s="91"/>
      <c r="T20" s="91"/>
      <c r="U20" s="91"/>
      <c r="V20" s="91"/>
      <c r="W20" s="297">
        <v>118120</v>
      </c>
      <c r="X20" s="125">
        <v>106830</v>
      </c>
      <c r="Y20" s="125">
        <v>141890</v>
      </c>
    </row>
    <row r="21" spans="1:25" x14ac:dyDescent="0.25">
      <c r="A21" s="106"/>
      <c r="B21" s="102"/>
      <c r="C21" s="93"/>
      <c r="D21" s="98"/>
      <c r="E21" s="98"/>
      <c r="F21" s="373" t="s">
        <v>168</v>
      </c>
      <c r="G21" s="373"/>
      <c r="H21" s="373"/>
      <c r="I21" s="373"/>
      <c r="J21" s="100">
        <v>5710010020</v>
      </c>
      <c r="K21" s="84">
        <v>104</v>
      </c>
      <c r="L21" s="94">
        <v>1</v>
      </c>
      <c r="M21" s="94">
        <v>4</v>
      </c>
      <c r="N21" s="96" t="s">
        <v>169</v>
      </c>
      <c r="O21" s="88"/>
      <c r="P21" s="89">
        <v>10000</v>
      </c>
      <c r="Q21" s="363"/>
      <c r="R21" s="363"/>
      <c r="S21" s="363"/>
      <c r="T21" s="363"/>
      <c r="U21" s="91">
        <v>0</v>
      </c>
      <c r="V21" s="91">
        <v>0</v>
      </c>
      <c r="W21" s="306">
        <v>28700</v>
      </c>
      <c r="X21" s="101">
        <v>28700</v>
      </c>
      <c r="Y21" s="101">
        <v>28700</v>
      </c>
    </row>
    <row r="22" spans="1:25" x14ac:dyDescent="0.25">
      <c r="A22" s="106"/>
      <c r="B22" s="102"/>
      <c r="C22" s="93"/>
      <c r="D22" s="98"/>
      <c r="E22" s="98"/>
      <c r="F22" s="98"/>
      <c r="G22" s="98"/>
      <c r="H22" s="98"/>
      <c r="I22" s="98" t="s">
        <v>168</v>
      </c>
      <c r="J22" s="100">
        <v>5710015010</v>
      </c>
      <c r="K22" s="84"/>
      <c r="L22" s="94">
        <v>1</v>
      </c>
      <c r="M22" s="94">
        <v>4</v>
      </c>
      <c r="N22" s="96">
        <v>540</v>
      </c>
      <c r="O22" s="88"/>
      <c r="P22" s="89"/>
      <c r="Q22" s="91"/>
      <c r="R22" s="91"/>
      <c r="S22" s="91"/>
      <c r="T22" s="91"/>
      <c r="U22" s="91"/>
      <c r="V22" s="91"/>
      <c r="W22" s="306">
        <v>379590</v>
      </c>
      <c r="X22" s="101">
        <v>349950</v>
      </c>
      <c r="Y22" s="101">
        <v>303490</v>
      </c>
    </row>
    <row r="23" spans="1:25" ht="49.5" customHeight="1" x14ac:dyDescent="0.25">
      <c r="A23" s="257"/>
      <c r="B23" s="258"/>
      <c r="C23" s="98"/>
      <c r="D23" s="98"/>
      <c r="E23" s="98"/>
      <c r="F23" s="98"/>
      <c r="G23" s="98"/>
      <c r="H23" s="98"/>
      <c r="I23" s="269" t="s">
        <v>170</v>
      </c>
      <c r="J23" s="261">
        <v>5710010080</v>
      </c>
      <c r="K23" s="262">
        <v>104</v>
      </c>
      <c r="L23" s="263">
        <v>1</v>
      </c>
      <c r="M23" s="263">
        <v>6</v>
      </c>
      <c r="N23" s="264">
        <v>0</v>
      </c>
      <c r="O23" s="265"/>
      <c r="P23" s="266"/>
      <c r="Q23" s="267"/>
      <c r="R23" s="267"/>
      <c r="S23" s="267"/>
      <c r="T23" s="267"/>
      <c r="U23" s="267"/>
      <c r="V23" s="267"/>
      <c r="W23" s="305">
        <f t="shared" ref="W23:Y24" si="2">W24</f>
        <v>23500</v>
      </c>
      <c r="X23" s="268">
        <f t="shared" si="2"/>
        <v>23500</v>
      </c>
      <c r="Y23" s="268">
        <f t="shared" si="2"/>
        <v>23500</v>
      </c>
    </row>
    <row r="24" spans="1:25" ht="35.25" customHeight="1" x14ac:dyDescent="0.25">
      <c r="A24" s="106"/>
      <c r="B24" s="102"/>
      <c r="C24" s="93"/>
      <c r="D24" s="98"/>
      <c r="E24" s="98"/>
      <c r="F24" s="98"/>
      <c r="G24" s="98"/>
      <c r="H24" s="98"/>
      <c r="I24" s="98" t="s">
        <v>171</v>
      </c>
      <c r="J24" s="100">
        <v>5710010080</v>
      </c>
      <c r="K24" s="84">
        <v>104</v>
      </c>
      <c r="L24" s="94">
        <v>1</v>
      </c>
      <c r="M24" s="94">
        <v>6</v>
      </c>
      <c r="N24" s="96">
        <v>0</v>
      </c>
      <c r="O24" s="88"/>
      <c r="P24" s="89"/>
      <c r="Q24" s="91"/>
      <c r="R24" s="91"/>
      <c r="S24" s="91"/>
      <c r="T24" s="91"/>
      <c r="U24" s="91"/>
      <c r="V24" s="91"/>
      <c r="W24" s="255">
        <f t="shared" si="2"/>
        <v>23500</v>
      </c>
      <c r="X24" s="97">
        <f t="shared" si="2"/>
        <v>23500</v>
      </c>
      <c r="Y24" s="97">
        <f t="shared" si="2"/>
        <v>23500</v>
      </c>
    </row>
    <row r="25" spans="1:25" x14ac:dyDescent="0.25">
      <c r="A25" s="106"/>
      <c r="B25" s="102"/>
      <c r="C25" s="93"/>
      <c r="D25" s="98"/>
      <c r="E25" s="98"/>
      <c r="F25" s="373" t="s">
        <v>168</v>
      </c>
      <c r="G25" s="373"/>
      <c r="H25" s="373"/>
      <c r="I25" s="373"/>
      <c r="J25" s="100">
        <v>5710010080</v>
      </c>
      <c r="K25" s="84">
        <v>104</v>
      </c>
      <c r="L25" s="94">
        <v>1</v>
      </c>
      <c r="M25" s="94">
        <v>6</v>
      </c>
      <c r="N25" s="96" t="s">
        <v>169</v>
      </c>
      <c r="O25" s="88"/>
      <c r="P25" s="89">
        <v>10000</v>
      </c>
      <c r="Q25" s="363"/>
      <c r="R25" s="363"/>
      <c r="S25" s="363"/>
      <c r="T25" s="363"/>
      <c r="U25" s="91">
        <v>0</v>
      </c>
      <c r="V25" s="91">
        <v>0</v>
      </c>
      <c r="W25" s="255">
        <v>23500</v>
      </c>
      <c r="X25" s="97">
        <v>23500</v>
      </c>
      <c r="Y25" s="97">
        <v>23500</v>
      </c>
    </row>
    <row r="26" spans="1:25" s="282" customFormat="1" ht="35.25" customHeight="1" x14ac:dyDescent="0.25">
      <c r="A26" s="278"/>
      <c r="B26" s="279"/>
      <c r="C26" s="280"/>
      <c r="D26" s="395" t="s">
        <v>174</v>
      </c>
      <c r="E26" s="395"/>
      <c r="F26" s="395"/>
      <c r="G26" s="395"/>
      <c r="H26" s="395"/>
      <c r="I26" s="395"/>
      <c r="J26" s="281">
        <v>5720000000</v>
      </c>
      <c r="K26" s="271">
        <v>203</v>
      </c>
      <c r="L26" s="272">
        <v>0</v>
      </c>
      <c r="M26" s="272">
        <v>0</v>
      </c>
      <c r="N26" s="273">
        <v>0</v>
      </c>
      <c r="O26" s="274"/>
      <c r="P26" s="275">
        <v>0</v>
      </c>
      <c r="Q26" s="396"/>
      <c r="R26" s="396"/>
      <c r="S26" s="396"/>
      <c r="T26" s="396"/>
      <c r="U26" s="276">
        <v>0</v>
      </c>
      <c r="V26" s="276">
        <v>0</v>
      </c>
      <c r="W26" s="304">
        <f t="shared" ref="W26:Y28" si="3">W27</f>
        <v>107400</v>
      </c>
      <c r="X26" s="277">
        <f t="shared" si="3"/>
        <v>111000</v>
      </c>
      <c r="Y26" s="277">
        <f t="shared" si="3"/>
        <v>114900</v>
      </c>
    </row>
    <row r="27" spans="1:25" x14ac:dyDescent="0.25">
      <c r="A27" s="394" t="s">
        <v>172</v>
      </c>
      <c r="B27" s="394"/>
      <c r="C27" s="394"/>
      <c r="D27" s="394"/>
      <c r="E27" s="394"/>
      <c r="F27" s="394"/>
      <c r="G27" s="394"/>
      <c r="H27" s="394"/>
      <c r="I27" s="394"/>
      <c r="J27" s="95" t="s">
        <v>216</v>
      </c>
      <c r="K27" s="84">
        <v>200</v>
      </c>
      <c r="L27" s="94">
        <v>2</v>
      </c>
      <c r="M27" s="94">
        <v>0</v>
      </c>
      <c r="N27" s="96">
        <v>0</v>
      </c>
      <c r="O27" s="88"/>
      <c r="P27" s="89">
        <v>0</v>
      </c>
      <c r="Q27" s="363"/>
      <c r="R27" s="363"/>
      <c r="S27" s="363"/>
      <c r="T27" s="363"/>
      <c r="U27" s="91">
        <v>0</v>
      </c>
      <c r="V27" s="91">
        <v>0</v>
      </c>
      <c r="W27" s="256">
        <f t="shared" si="3"/>
        <v>107400</v>
      </c>
      <c r="X27" s="124">
        <f t="shared" si="3"/>
        <v>111000</v>
      </c>
      <c r="Y27" s="124">
        <f t="shared" si="3"/>
        <v>114900</v>
      </c>
    </row>
    <row r="28" spans="1:25" x14ac:dyDescent="0.25">
      <c r="A28" s="257"/>
      <c r="B28" s="258"/>
      <c r="C28" s="373" t="s">
        <v>173</v>
      </c>
      <c r="D28" s="373"/>
      <c r="E28" s="373"/>
      <c r="F28" s="373"/>
      <c r="G28" s="373"/>
      <c r="H28" s="373"/>
      <c r="I28" s="373"/>
      <c r="J28" s="95" t="s">
        <v>216</v>
      </c>
      <c r="K28" s="84">
        <v>203</v>
      </c>
      <c r="L28" s="94">
        <v>2</v>
      </c>
      <c r="M28" s="94">
        <v>3</v>
      </c>
      <c r="N28" s="96">
        <v>0</v>
      </c>
      <c r="O28" s="88"/>
      <c r="P28" s="89">
        <v>0</v>
      </c>
      <c r="Q28" s="363"/>
      <c r="R28" s="363"/>
      <c r="S28" s="363"/>
      <c r="T28" s="363"/>
      <c r="U28" s="91">
        <v>0</v>
      </c>
      <c r="V28" s="91">
        <v>0</v>
      </c>
      <c r="W28" s="256">
        <f>W29</f>
        <v>107400</v>
      </c>
      <c r="X28" s="124">
        <f t="shared" si="3"/>
        <v>111000</v>
      </c>
      <c r="Y28" s="124">
        <f t="shared" si="3"/>
        <v>114900</v>
      </c>
    </row>
    <row r="29" spans="1:25" ht="33" customHeight="1" x14ac:dyDescent="0.25">
      <c r="A29" s="106"/>
      <c r="B29" s="102"/>
      <c r="C29" s="93"/>
      <c r="D29" s="98"/>
      <c r="E29" s="373" t="s">
        <v>175</v>
      </c>
      <c r="F29" s="373"/>
      <c r="G29" s="373"/>
      <c r="H29" s="373"/>
      <c r="I29" s="373"/>
      <c r="J29" s="100">
        <v>5720051180</v>
      </c>
      <c r="K29" s="84">
        <v>203</v>
      </c>
      <c r="L29" s="94">
        <v>2</v>
      </c>
      <c r="M29" s="94">
        <v>3</v>
      </c>
      <c r="N29" s="96">
        <v>0</v>
      </c>
      <c r="O29" s="88"/>
      <c r="P29" s="89">
        <v>0</v>
      </c>
      <c r="Q29" s="363"/>
      <c r="R29" s="363"/>
      <c r="S29" s="363"/>
      <c r="T29" s="363"/>
      <c r="U29" s="91">
        <v>0</v>
      </c>
      <c r="V29" s="91">
        <v>0</v>
      </c>
      <c r="W29" s="255">
        <f>W30+W31</f>
        <v>107400</v>
      </c>
      <c r="X29" s="97">
        <f>X30+X31</f>
        <v>111000</v>
      </c>
      <c r="Y29" s="97">
        <f>Y30+Y31</f>
        <v>114900</v>
      </c>
    </row>
    <row r="30" spans="1:25" x14ac:dyDescent="0.25">
      <c r="A30" s="106"/>
      <c r="B30" s="102"/>
      <c r="C30" s="93"/>
      <c r="D30" s="98"/>
      <c r="E30" s="373" t="s">
        <v>176</v>
      </c>
      <c r="F30" s="373"/>
      <c r="G30" s="373"/>
      <c r="H30" s="373"/>
      <c r="I30" s="373"/>
      <c r="J30" s="100">
        <v>5720051180</v>
      </c>
      <c r="K30" s="84">
        <v>203</v>
      </c>
      <c r="L30" s="94">
        <v>2</v>
      </c>
      <c r="M30" s="94">
        <v>3</v>
      </c>
      <c r="N30" s="96">
        <v>120</v>
      </c>
      <c r="O30" s="88"/>
      <c r="P30" s="89">
        <v>0</v>
      </c>
      <c r="Q30" s="363"/>
      <c r="R30" s="363"/>
      <c r="S30" s="363"/>
      <c r="T30" s="363"/>
      <c r="U30" s="91">
        <v>0</v>
      </c>
      <c r="V30" s="91">
        <v>0</v>
      </c>
      <c r="W30" s="306">
        <v>105400</v>
      </c>
      <c r="X30" s="101">
        <v>109000</v>
      </c>
      <c r="Y30" s="101">
        <v>112800</v>
      </c>
    </row>
    <row r="31" spans="1:25" ht="33.75" customHeight="1" x14ac:dyDescent="0.25">
      <c r="A31" s="106"/>
      <c r="B31" s="102"/>
      <c r="C31" s="93"/>
      <c r="D31" s="98"/>
      <c r="E31" s="98"/>
      <c r="F31" s="373" t="s">
        <v>166</v>
      </c>
      <c r="G31" s="373"/>
      <c r="H31" s="373"/>
      <c r="I31" s="373"/>
      <c r="J31" s="100">
        <v>5720051180</v>
      </c>
      <c r="K31" s="84">
        <v>203</v>
      </c>
      <c r="L31" s="94">
        <v>2</v>
      </c>
      <c r="M31" s="94">
        <v>3</v>
      </c>
      <c r="N31" s="96">
        <v>240</v>
      </c>
      <c r="O31" s="88"/>
      <c r="P31" s="89">
        <v>10000</v>
      </c>
      <c r="Q31" s="363"/>
      <c r="R31" s="363"/>
      <c r="S31" s="363"/>
      <c r="T31" s="363"/>
      <c r="U31" s="91">
        <v>0</v>
      </c>
      <c r="V31" s="91">
        <v>0</v>
      </c>
      <c r="W31" s="306">
        <v>2000</v>
      </c>
      <c r="X31" s="101">
        <v>2000</v>
      </c>
      <c r="Y31" s="101">
        <v>2100</v>
      </c>
    </row>
    <row r="32" spans="1:25" s="282" customFormat="1" ht="29.25" customHeight="1" x14ac:dyDescent="0.25">
      <c r="A32" s="278"/>
      <c r="B32" s="279"/>
      <c r="C32" s="280"/>
      <c r="D32" s="395" t="s">
        <v>179</v>
      </c>
      <c r="E32" s="395"/>
      <c r="F32" s="395"/>
      <c r="G32" s="395"/>
      <c r="H32" s="395"/>
      <c r="I32" s="395"/>
      <c r="J32" s="281">
        <v>5730000000</v>
      </c>
      <c r="K32" s="271">
        <v>310</v>
      </c>
      <c r="L32" s="272">
        <v>0</v>
      </c>
      <c r="M32" s="272">
        <v>0</v>
      </c>
      <c r="N32" s="273">
        <v>0</v>
      </c>
      <c r="O32" s="274"/>
      <c r="P32" s="275">
        <v>0</v>
      </c>
      <c r="Q32" s="396"/>
      <c r="R32" s="396"/>
      <c r="S32" s="396"/>
      <c r="T32" s="396"/>
      <c r="U32" s="276">
        <v>0</v>
      </c>
      <c r="V32" s="276">
        <v>0</v>
      </c>
      <c r="W32" s="304">
        <f t="shared" ref="W32:Y35" si="4">W33</f>
        <v>80000</v>
      </c>
      <c r="X32" s="277">
        <f t="shared" si="4"/>
        <v>70000</v>
      </c>
      <c r="Y32" s="277">
        <f t="shared" si="4"/>
        <v>80000</v>
      </c>
    </row>
    <row r="33" spans="1:26" ht="31.5" customHeight="1" x14ac:dyDescent="0.25">
      <c r="A33" s="370" t="s">
        <v>177</v>
      </c>
      <c r="B33" s="370"/>
      <c r="C33" s="370"/>
      <c r="D33" s="370"/>
      <c r="E33" s="370"/>
      <c r="F33" s="370"/>
      <c r="G33" s="370"/>
      <c r="H33" s="370"/>
      <c r="I33" s="370"/>
      <c r="J33" s="95" t="s">
        <v>217</v>
      </c>
      <c r="K33" s="84">
        <v>300</v>
      </c>
      <c r="L33" s="94">
        <v>3</v>
      </c>
      <c r="M33" s="94">
        <v>0</v>
      </c>
      <c r="N33" s="96">
        <v>0</v>
      </c>
      <c r="O33" s="88"/>
      <c r="P33" s="89">
        <v>0</v>
      </c>
      <c r="Q33" s="363"/>
      <c r="R33" s="363"/>
      <c r="S33" s="363"/>
      <c r="T33" s="363"/>
      <c r="U33" s="91">
        <v>0</v>
      </c>
      <c r="V33" s="91">
        <v>0</v>
      </c>
      <c r="W33" s="255">
        <f t="shared" ref="W33:Y34" si="5">W34</f>
        <v>80000</v>
      </c>
      <c r="X33" s="97">
        <f t="shared" si="5"/>
        <v>70000</v>
      </c>
      <c r="Y33" s="97">
        <f t="shared" si="5"/>
        <v>80000</v>
      </c>
    </row>
    <row r="34" spans="1:26" x14ac:dyDescent="0.25">
      <c r="A34" s="257"/>
      <c r="B34" s="258"/>
      <c r="C34" s="373" t="s">
        <v>178</v>
      </c>
      <c r="D34" s="373"/>
      <c r="E34" s="373"/>
      <c r="F34" s="373"/>
      <c r="G34" s="373"/>
      <c r="H34" s="373"/>
      <c r="I34" s="373"/>
      <c r="J34" s="95" t="s">
        <v>217</v>
      </c>
      <c r="K34" s="84">
        <v>310</v>
      </c>
      <c r="L34" s="94">
        <v>3</v>
      </c>
      <c r="M34" s="94">
        <v>10</v>
      </c>
      <c r="N34" s="96">
        <v>0</v>
      </c>
      <c r="O34" s="88"/>
      <c r="P34" s="89">
        <v>0</v>
      </c>
      <c r="Q34" s="363"/>
      <c r="R34" s="363"/>
      <c r="S34" s="363"/>
      <c r="T34" s="363"/>
      <c r="U34" s="91">
        <v>0</v>
      </c>
      <c r="V34" s="91">
        <v>0</v>
      </c>
      <c r="W34" s="255">
        <f t="shared" si="5"/>
        <v>80000</v>
      </c>
      <c r="X34" s="97">
        <f t="shared" si="5"/>
        <v>70000</v>
      </c>
      <c r="Y34" s="97">
        <f t="shared" si="5"/>
        <v>80000</v>
      </c>
    </row>
    <row r="35" spans="1:26" ht="36" customHeight="1" x14ac:dyDescent="0.25">
      <c r="A35" s="106"/>
      <c r="B35" s="102"/>
      <c r="C35" s="93"/>
      <c r="D35" s="98"/>
      <c r="E35" s="373" t="s">
        <v>180</v>
      </c>
      <c r="F35" s="373"/>
      <c r="G35" s="373"/>
      <c r="H35" s="373"/>
      <c r="I35" s="373"/>
      <c r="J35" s="100">
        <v>5730095020</v>
      </c>
      <c r="K35" s="84">
        <v>310</v>
      </c>
      <c r="L35" s="94">
        <v>3</v>
      </c>
      <c r="M35" s="94">
        <v>10</v>
      </c>
      <c r="N35" s="96">
        <v>0</v>
      </c>
      <c r="O35" s="88"/>
      <c r="P35" s="89">
        <v>0</v>
      </c>
      <c r="Q35" s="363"/>
      <c r="R35" s="363"/>
      <c r="S35" s="363"/>
      <c r="T35" s="363"/>
      <c r="U35" s="91">
        <v>0</v>
      </c>
      <c r="V35" s="91">
        <v>0</v>
      </c>
      <c r="W35" s="255">
        <f t="shared" si="4"/>
        <v>80000</v>
      </c>
      <c r="X35" s="97">
        <f t="shared" si="4"/>
        <v>70000</v>
      </c>
      <c r="Y35" s="97">
        <f t="shared" si="4"/>
        <v>80000</v>
      </c>
    </row>
    <row r="36" spans="1:26" ht="33" customHeight="1" x14ac:dyDescent="0.25">
      <c r="A36" s="106"/>
      <c r="B36" s="102"/>
      <c r="C36" s="93"/>
      <c r="D36" s="98"/>
      <c r="E36" s="98"/>
      <c r="F36" s="373" t="s">
        <v>166</v>
      </c>
      <c r="G36" s="373"/>
      <c r="H36" s="373"/>
      <c r="I36" s="373"/>
      <c r="J36" s="100">
        <v>5730095020</v>
      </c>
      <c r="K36" s="84">
        <v>310</v>
      </c>
      <c r="L36" s="94">
        <v>3</v>
      </c>
      <c r="M36" s="94">
        <v>10</v>
      </c>
      <c r="N36" s="96">
        <v>240</v>
      </c>
      <c r="O36" s="88"/>
      <c r="P36" s="89">
        <v>10000</v>
      </c>
      <c r="Q36" s="363"/>
      <c r="R36" s="363"/>
      <c r="S36" s="363"/>
      <c r="T36" s="363"/>
      <c r="U36" s="91">
        <v>0</v>
      </c>
      <c r="V36" s="91">
        <v>0</v>
      </c>
      <c r="W36" s="306">
        <v>80000</v>
      </c>
      <c r="X36" s="101">
        <v>70000</v>
      </c>
      <c r="Y36" s="101">
        <v>80000</v>
      </c>
    </row>
    <row r="37" spans="1:26" s="282" customFormat="1" ht="33.75" customHeight="1" x14ac:dyDescent="0.25">
      <c r="A37" s="278"/>
      <c r="B37" s="279"/>
      <c r="C37" s="283"/>
      <c r="D37" s="395" t="s">
        <v>183</v>
      </c>
      <c r="E37" s="395"/>
      <c r="F37" s="395"/>
      <c r="G37" s="395"/>
      <c r="H37" s="395"/>
      <c r="I37" s="395"/>
      <c r="J37" s="281">
        <v>5740000000</v>
      </c>
      <c r="K37" s="271">
        <v>409</v>
      </c>
      <c r="L37" s="272">
        <v>0</v>
      </c>
      <c r="M37" s="272">
        <v>0</v>
      </c>
      <c r="N37" s="273">
        <v>0</v>
      </c>
      <c r="O37" s="274"/>
      <c r="P37" s="275">
        <v>0</v>
      </c>
      <c r="Q37" s="396"/>
      <c r="R37" s="396"/>
      <c r="S37" s="396"/>
      <c r="T37" s="396"/>
      <c r="U37" s="276">
        <v>0</v>
      </c>
      <c r="V37" s="276">
        <v>0</v>
      </c>
      <c r="W37" s="304">
        <f t="shared" ref="W37:Y40" si="6">W38</f>
        <v>660000</v>
      </c>
      <c r="X37" s="277">
        <f t="shared" si="6"/>
        <v>581900</v>
      </c>
      <c r="Y37" s="277">
        <f t="shared" si="6"/>
        <v>344000</v>
      </c>
    </row>
    <row r="38" spans="1:26" x14ac:dyDescent="0.25">
      <c r="A38" s="257"/>
      <c r="B38" s="258"/>
      <c r="C38" s="383" t="s">
        <v>181</v>
      </c>
      <c r="D38" s="383"/>
      <c r="E38" s="383"/>
      <c r="F38" s="383"/>
      <c r="G38" s="383"/>
      <c r="H38" s="383"/>
      <c r="I38" s="383"/>
      <c r="J38" s="95" t="s">
        <v>218</v>
      </c>
      <c r="K38" s="84">
        <v>409</v>
      </c>
      <c r="L38" s="94">
        <v>4</v>
      </c>
      <c r="M38" s="94">
        <v>0</v>
      </c>
      <c r="N38" s="96">
        <v>0</v>
      </c>
      <c r="O38" s="88"/>
      <c r="P38" s="89">
        <v>0</v>
      </c>
      <c r="Q38" s="363"/>
      <c r="R38" s="363"/>
      <c r="S38" s="363"/>
      <c r="T38" s="363"/>
      <c r="U38" s="91">
        <v>0</v>
      </c>
      <c r="V38" s="91">
        <v>0</v>
      </c>
      <c r="W38" s="255">
        <f>W39</f>
        <v>660000</v>
      </c>
      <c r="X38" s="97">
        <f t="shared" si="6"/>
        <v>581900</v>
      </c>
      <c r="Y38" s="97">
        <f t="shared" si="6"/>
        <v>344000</v>
      </c>
    </row>
    <row r="39" spans="1:26" x14ac:dyDescent="0.25">
      <c r="A39" s="257"/>
      <c r="B39" s="258"/>
      <c r="C39" s="383" t="s">
        <v>182</v>
      </c>
      <c r="D39" s="383"/>
      <c r="E39" s="383"/>
      <c r="F39" s="383"/>
      <c r="G39" s="383"/>
      <c r="H39" s="383"/>
      <c r="I39" s="383"/>
      <c r="J39" s="95" t="s">
        <v>218</v>
      </c>
      <c r="K39" s="84">
        <v>409</v>
      </c>
      <c r="L39" s="94">
        <v>4</v>
      </c>
      <c r="M39" s="94">
        <v>9</v>
      </c>
      <c r="N39" s="96">
        <v>0</v>
      </c>
      <c r="O39" s="88"/>
      <c r="P39" s="89">
        <v>0</v>
      </c>
      <c r="Q39" s="363"/>
      <c r="R39" s="363"/>
      <c r="S39" s="363"/>
      <c r="T39" s="363"/>
      <c r="U39" s="91">
        <v>0</v>
      </c>
      <c r="V39" s="91">
        <v>0</v>
      </c>
      <c r="W39" s="255">
        <f>W40</f>
        <v>660000</v>
      </c>
      <c r="X39" s="97">
        <f t="shared" si="6"/>
        <v>581900</v>
      </c>
      <c r="Y39" s="97">
        <f t="shared" si="6"/>
        <v>344000</v>
      </c>
    </row>
    <row r="40" spans="1:26" ht="30.75" customHeight="1" x14ac:dyDescent="0.25">
      <c r="A40" s="106"/>
      <c r="B40" s="102"/>
      <c r="C40" s="103"/>
      <c r="D40" s="98"/>
      <c r="E40" s="373" t="s">
        <v>184</v>
      </c>
      <c r="F40" s="373"/>
      <c r="G40" s="373"/>
      <c r="H40" s="373"/>
      <c r="I40" s="373"/>
      <c r="J40" s="100">
        <v>5740095280</v>
      </c>
      <c r="K40" s="84">
        <v>409</v>
      </c>
      <c r="L40" s="94">
        <v>4</v>
      </c>
      <c r="M40" s="94">
        <v>9</v>
      </c>
      <c r="N40" s="96">
        <v>0</v>
      </c>
      <c r="O40" s="88"/>
      <c r="P40" s="89">
        <v>0</v>
      </c>
      <c r="Q40" s="363"/>
      <c r="R40" s="363"/>
      <c r="S40" s="363"/>
      <c r="T40" s="363"/>
      <c r="U40" s="91">
        <v>0</v>
      </c>
      <c r="V40" s="91">
        <v>0</v>
      </c>
      <c r="W40" s="255">
        <f t="shared" si="6"/>
        <v>660000</v>
      </c>
      <c r="X40" s="97">
        <f t="shared" si="6"/>
        <v>581900</v>
      </c>
      <c r="Y40" s="97">
        <f t="shared" si="6"/>
        <v>344000</v>
      </c>
    </row>
    <row r="41" spans="1:26" x14ac:dyDescent="0.25">
      <c r="A41" s="106"/>
      <c r="B41" s="102"/>
      <c r="C41" s="103"/>
      <c r="D41" s="98"/>
      <c r="E41" s="98"/>
      <c r="F41" s="373" t="s">
        <v>166</v>
      </c>
      <c r="G41" s="373"/>
      <c r="H41" s="373"/>
      <c r="I41" s="373"/>
      <c r="J41" s="100">
        <v>5740095280</v>
      </c>
      <c r="K41" s="84">
        <v>409</v>
      </c>
      <c r="L41" s="94">
        <v>4</v>
      </c>
      <c r="M41" s="94">
        <v>9</v>
      </c>
      <c r="N41" s="96">
        <v>240</v>
      </c>
      <c r="O41" s="88"/>
      <c r="P41" s="89">
        <v>10000</v>
      </c>
      <c r="Q41" s="363"/>
      <c r="R41" s="363"/>
      <c r="S41" s="363"/>
      <c r="T41" s="363"/>
      <c r="U41" s="91">
        <v>0</v>
      </c>
      <c r="V41" s="91">
        <v>0</v>
      </c>
      <c r="W41" s="306">
        <v>660000</v>
      </c>
      <c r="X41" s="101">
        <v>581900</v>
      </c>
      <c r="Y41" s="101">
        <v>344000</v>
      </c>
      <c r="Z41" s="298"/>
    </row>
    <row r="42" spans="1:26" ht="30" x14ac:dyDescent="0.25">
      <c r="A42" s="106"/>
      <c r="B42" s="102"/>
      <c r="C42" s="103"/>
      <c r="D42" s="98"/>
      <c r="E42" s="98"/>
      <c r="F42" s="98"/>
      <c r="G42" s="98"/>
      <c r="H42" s="98"/>
      <c r="I42" s="280" t="s">
        <v>235</v>
      </c>
      <c r="J42" s="281">
        <v>5770000000</v>
      </c>
      <c r="K42" s="271"/>
      <c r="L42" s="272">
        <v>0</v>
      </c>
      <c r="M42" s="272">
        <v>0</v>
      </c>
      <c r="N42" s="273">
        <v>0</v>
      </c>
      <c r="O42" s="274"/>
      <c r="P42" s="275"/>
      <c r="Q42" s="276"/>
      <c r="R42" s="276"/>
      <c r="S42" s="276"/>
      <c r="T42" s="276"/>
      <c r="U42" s="276"/>
      <c r="V42" s="276"/>
      <c r="W42" s="304">
        <f t="shared" ref="W42:Y44" si="7">W43</f>
        <v>0</v>
      </c>
      <c r="X42" s="277">
        <f t="shared" si="7"/>
        <v>0</v>
      </c>
      <c r="Y42" s="277">
        <f t="shared" si="7"/>
        <v>363000</v>
      </c>
    </row>
    <row r="43" spans="1:26" ht="77.25" customHeight="1" x14ac:dyDescent="0.25">
      <c r="A43" s="106"/>
      <c r="B43" s="102"/>
      <c r="C43" s="103"/>
      <c r="D43" s="98"/>
      <c r="E43" s="98"/>
      <c r="F43" s="98"/>
      <c r="G43" s="98"/>
      <c r="H43" s="98"/>
      <c r="I43" s="98" t="s">
        <v>236</v>
      </c>
      <c r="J43" s="100" t="s">
        <v>238</v>
      </c>
      <c r="K43" s="84"/>
      <c r="L43" s="94">
        <v>0</v>
      </c>
      <c r="M43" s="94">
        <v>0</v>
      </c>
      <c r="N43" s="96">
        <v>0</v>
      </c>
      <c r="O43" s="88"/>
      <c r="P43" s="89"/>
      <c r="Q43" s="91"/>
      <c r="R43" s="91"/>
      <c r="S43" s="91"/>
      <c r="T43" s="91"/>
      <c r="U43" s="91"/>
      <c r="V43" s="91"/>
      <c r="W43" s="255">
        <f t="shared" si="7"/>
        <v>0</v>
      </c>
      <c r="X43" s="97">
        <f t="shared" si="7"/>
        <v>0</v>
      </c>
      <c r="Y43" s="97">
        <f t="shared" si="7"/>
        <v>363000</v>
      </c>
    </row>
    <row r="44" spans="1:26" ht="21.75" customHeight="1" x14ac:dyDescent="0.25">
      <c r="A44" s="106"/>
      <c r="B44" s="102"/>
      <c r="C44" s="103"/>
      <c r="D44" s="98"/>
      <c r="E44" s="98"/>
      <c r="F44" s="98"/>
      <c r="G44" s="98"/>
      <c r="H44" s="98"/>
      <c r="I44" s="98" t="s">
        <v>237</v>
      </c>
      <c r="J44" s="100" t="s">
        <v>238</v>
      </c>
      <c r="K44" s="84"/>
      <c r="L44" s="94">
        <v>4</v>
      </c>
      <c r="M44" s="94">
        <v>12</v>
      </c>
      <c r="N44" s="96">
        <v>0</v>
      </c>
      <c r="O44" s="88"/>
      <c r="P44" s="89"/>
      <c r="Q44" s="91"/>
      <c r="R44" s="91"/>
      <c r="S44" s="91"/>
      <c r="T44" s="91"/>
      <c r="U44" s="91"/>
      <c r="V44" s="91"/>
      <c r="W44" s="255">
        <f t="shared" si="7"/>
        <v>0</v>
      </c>
      <c r="X44" s="97">
        <f t="shared" si="7"/>
        <v>0</v>
      </c>
      <c r="Y44" s="97">
        <f t="shared" si="7"/>
        <v>363000</v>
      </c>
    </row>
    <row r="45" spans="1:26" ht="33.75" customHeight="1" x14ac:dyDescent="0.25">
      <c r="A45" s="106"/>
      <c r="B45" s="102"/>
      <c r="C45" s="103"/>
      <c r="D45" s="98"/>
      <c r="E45" s="98"/>
      <c r="F45" s="98"/>
      <c r="G45" s="98"/>
      <c r="H45" s="98"/>
      <c r="I45" s="98" t="s">
        <v>166</v>
      </c>
      <c r="J45" s="100" t="s">
        <v>238</v>
      </c>
      <c r="K45" s="84"/>
      <c r="L45" s="94">
        <v>4</v>
      </c>
      <c r="M45" s="94">
        <v>12</v>
      </c>
      <c r="N45" s="96">
        <v>240</v>
      </c>
      <c r="O45" s="88"/>
      <c r="P45" s="89"/>
      <c r="Q45" s="91"/>
      <c r="R45" s="91"/>
      <c r="S45" s="91"/>
      <c r="T45" s="91"/>
      <c r="U45" s="91"/>
      <c r="V45" s="91"/>
      <c r="W45" s="306">
        <v>0</v>
      </c>
      <c r="X45" s="101">
        <v>0</v>
      </c>
      <c r="Y45" s="101">
        <v>363000</v>
      </c>
    </row>
    <row r="46" spans="1:26" s="282" customFormat="1" ht="32.25" customHeight="1" x14ac:dyDescent="0.25">
      <c r="A46" s="278"/>
      <c r="B46" s="279"/>
      <c r="C46" s="283"/>
      <c r="D46" s="397" t="s">
        <v>188</v>
      </c>
      <c r="E46" s="397"/>
      <c r="F46" s="397"/>
      <c r="G46" s="397"/>
      <c r="H46" s="397"/>
      <c r="I46" s="397"/>
      <c r="J46" s="281">
        <v>5750000000</v>
      </c>
      <c r="K46" s="271">
        <v>503</v>
      </c>
      <c r="L46" s="272">
        <v>0</v>
      </c>
      <c r="M46" s="272">
        <v>0</v>
      </c>
      <c r="N46" s="273">
        <v>0</v>
      </c>
      <c r="O46" s="274"/>
      <c r="P46" s="275">
        <v>0</v>
      </c>
      <c r="Q46" s="396"/>
      <c r="R46" s="396"/>
      <c r="S46" s="396"/>
      <c r="T46" s="396"/>
      <c r="U46" s="276">
        <v>0</v>
      </c>
      <c r="V46" s="276">
        <v>0</v>
      </c>
      <c r="W46" s="304">
        <f>W47</f>
        <v>30000</v>
      </c>
      <c r="X46" s="277">
        <f>X47</f>
        <v>30000</v>
      </c>
      <c r="Y46" s="277">
        <f>Y47</f>
        <v>50000</v>
      </c>
    </row>
    <row r="47" spans="1:26" x14ac:dyDescent="0.25">
      <c r="A47" s="394" t="s">
        <v>186</v>
      </c>
      <c r="B47" s="394"/>
      <c r="C47" s="394"/>
      <c r="D47" s="394"/>
      <c r="E47" s="394"/>
      <c r="F47" s="394"/>
      <c r="G47" s="394"/>
      <c r="H47" s="394"/>
      <c r="I47" s="394"/>
      <c r="J47" s="95" t="s">
        <v>219</v>
      </c>
      <c r="K47" s="84">
        <v>500</v>
      </c>
      <c r="L47" s="94">
        <v>5</v>
      </c>
      <c r="M47" s="94">
        <v>0</v>
      </c>
      <c r="N47" s="96">
        <v>0</v>
      </c>
      <c r="O47" s="88"/>
      <c r="P47" s="89">
        <v>0</v>
      </c>
      <c r="Q47" s="363"/>
      <c r="R47" s="363"/>
      <c r="S47" s="363"/>
      <c r="T47" s="363"/>
      <c r="U47" s="91">
        <v>0</v>
      </c>
      <c r="V47" s="91">
        <v>0</v>
      </c>
      <c r="W47" s="255">
        <f t="shared" ref="W47:Y48" si="8">W48</f>
        <v>30000</v>
      </c>
      <c r="X47" s="97">
        <f t="shared" si="8"/>
        <v>30000</v>
      </c>
      <c r="Y47" s="97">
        <f t="shared" si="8"/>
        <v>50000</v>
      </c>
    </row>
    <row r="48" spans="1:26" ht="18" customHeight="1" x14ac:dyDescent="0.25">
      <c r="A48" s="257"/>
      <c r="B48" s="258"/>
      <c r="C48" s="383" t="s">
        <v>187</v>
      </c>
      <c r="D48" s="383"/>
      <c r="E48" s="383"/>
      <c r="F48" s="383"/>
      <c r="G48" s="383"/>
      <c r="H48" s="383"/>
      <c r="I48" s="383"/>
      <c r="J48" s="95" t="s">
        <v>219</v>
      </c>
      <c r="K48" s="84">
        <v>503</v>
      </c>
      <c r="L48" s="94">
        <v>5</v>
      </c>
      <c r="M48" s="94">
        <v>3</v>
      </c>
      <c r="N48" s="96">
        <v>0</v>
      </c>
      <c r="O48" s="88"/>
      <c r="P48" s="89">
        <v>0</v>
      </c>
      <c r="Q48" s="363"/>
      <c r="R48" s="363"/>
      <c r="S48" s="363"/>
      <c r="T48" s="363"/>
      <c r="U48" s="91">
        <v>0</v>
      </c>
      <c r="V48" s="91">
        <v>0</v>
      </c>
      <c r="W48" s="255">
        <f>W49</f>
        <v>30000</v>
      </c>
      <c r="X48" s="97">
        <f t="shared" si="8"/>
        <v>30000</v>
      </c>
      <c r="Y48" s="97">
        <f t="shared" si="8"/>
        <v>50000</v>
      </c>
    </row>
    <row r="49" spans="1:25" ht="32.25" customHeight="1" x14ac:dyDescent="0.25">
      <c r="A49" s="106"/>
      <c r="B49" s="102"/>
      <c r="C49" s="103"/>
      <c r="D49" s="104"/>
      <c r="E49" s="383" t="s">
        <v>189</v>
      </c>
      <c r="F49" s="383"/>
      <c r="G49" s="383"/>
      <c r="H49" s="383"/>
      <c r="I49" s="383"/>
      <c r="J49" s="100">
        <v>5750095310</v>
      </c>
      <c r="K49" s="84">
        <v>503</v>
      </c>
      <c r="L49" s="94">
        <v>5</v>
      </c>
      <c r="M49" s="94">
        <v>3</v>
      </c>
      <c r="N49" s="96">
        <v>0</v>
      </c>
      <c r="O49" s="88"/>
      <c r="P49" s="89">
        <v>0</v>
      </c>
      <c r="Q49" s="363"/>
      <c r="R49" s="363"/>
      <c r="S49" s="363"/>
      <c r="T49" s="363"/>
      <c r="U49" s="91">
        <v>0</v>
      </c>
      <c r="V49" s="91">
        <v>0</v>
      </c>
      <c r="W49" s="255">
        <f>W50</f>
        <v>30000</v>
      </c>
      <c r="X49" s="97">
        <f>X50</f>
        <v>30000</v>
      </c>
      <c r="Y49" s="97">
        <f>Y50</f>
        <v>50000</v>
      </c>
    </row>
    <row r="50" spans="1:25" ht="30" customHeight="1" x14ac:dyDescent="0.25">
      <c r="A50" s="106"/>
      <c r="B50" s="102"/>
      <c r="C50" s="103"/>
      <c r="D50" s="104"/>
      <c r="E50" s="104"/>
      <c r="F50" s="383" t="s">
        <v>166</v>
      </c>
      <c r="G50" s="383"/>
      <c r="H50" s="383"/>
      <c r="I50" s="383"/>
      <c r="J50" s="100">
        <v>5750095310</v>
      </c>
      <c r="K50" s="84">
        <v>503</v>
      </c>
      <c r="L50" s="94">
        <v>5</v>
      </c>
      <c r="M50" s="94">
        <v>3</v>
      </c>
      <c r="N50" s="96">
        <v>240</v>
      </c>
      <c r="O50" s="88"/>
      <c r="P50" s="89">
        <v>10000</v>
      </c>
      <c r="Q50" s="363"/>
      <c r="R50" s="363"/>
      <c r="S50" s="363"/>
      <c r="T50" s="363"/>
      <c r="U50" s="91">
        <v>0</v>
      </c>
      <c r="V50" s="91">
        <v>0</v>
      </c>
      <c r="W50" s="306">
        <v>30000</v>
      </c>
      <c r="X50" s="101">
        <v>30000</v>
      </c>
      <c r="Y50" s="101">
        <v>50000</v>
      </c>
    </row>
    <row r="51" spans="1:25" s="282" customFormat="1" ht="33.75" customHeight="1" x14ac:dyDescent="0.25">
      <c r="A51" s="278"/>
      <c r="B51" s="279"/>
      <c r="C51" s="283"/>
      <c r="D51" s="398" t="s">
        <v>192</v>
      </c>
      <c r="E51" s="398"/>
      <c r="F51" s="398"/>
      <c r="G51" s="398"/>
      <c r="H51" s="398"/>
      <c r="I51" s="398"/>
      <c r="J51" s="281">
        <v>5760000000</v>
      </c>
      <c r="K51" s="271">
        <v>801</v>
      </c>
      <c r="L51" s="272">
        <v>0</v>
      </c>
      <c r="M51" s="272">
        <v>0</v>
      </c>
      <c r="N51" s="273">
        <v>0</v>
      </c>
      <c r="O51" s="274"/>
      <c r="P51" s="275">
        <v>0</v>
      </c>
      <c r="Q51" s="396"/>
      <c r="R51" s="396"/>
      <c r="S51" s="396"/>
      <c r="T51" s="396"/>
      <c r="U51" s="276">
        <v>0</v>
      </c>
      <c r="V51" s="276">
        <v>0</v>
      </c>
      <c r="W51" s="307">
        <f t="shared" ref="W51:Y52" si="9">W52</f>
        <v>1971120</v>
      </c>
      <c r="X51" s="284">
        <f t="shared" si="9"/>
        <v>1853620</v>
      </c>
      <c r="Y51" s="284">
        <f t="shared" si="9"/>
        <v>1950320</v>
      </c>
    </row>
    <row r="52" spans="1:25" x14ac:dyDescent="0.25">
      <c r="A52" s="374" t="s">
        <v>190</v>
      </c>
      <c r="B52" s="374"/>
      <c r="C52" s="374"/>
      <c r="D52" s="374"/>
      <c r="E52" s="374"/>
      <c r="F52" s="374"/>
      <c r="G52" s="374"/>
      <c r="H52" s="374"/>
      <c r="I52" s="374"/>
      <c r="J52" s="86" t="s">
        <v>220</v>
      </c>
      <c r="K52" s="259">
        <v>800</v>
      </c>
      <c r="L52" s="85">
        <v>8</v>
      </c>
      <c r="M52" s="85">
        <v>0</v>
      </c>
      <c r="N52" s="87">
        <v>0</v>
      </c>
      <c r="O52" s="83"/>
      <c r="P52" s="260">
        <v>0</v>
      </c>
      <c r="Q52" s="371"/>
      <c r="R52" s="371"/>
      <c r="S52" s="371"/>
      <c r="T52" s="371"/>
      <c r="U52" s="90">
        <v>0</v>
      </c>
      <c r="V52" s="90">
        <v>0</v>
      </c>
      <c r="W52" s="303">
        <f t="shared" si="9"/>
        <v>1971120</v>
      </c>
      <c r="X52" s="92">
        <f t="shared" si="9"/>
        <v>1853620</v>
      </c>
      <c r="Y52" s="92">
        <f t="shared" si="9"/>
        <v>1950320</v>
      </c>
    </row>
    <row r="53" spans="1:25" x14ac:dyDescent="0.25">
      <c r="A53" s="106"/>
      <c r="B53" s="102"/>
      <c r="C53" s="376" t="s">
        <v>191</v>
      </c>
      <c r="D53" s="376"/>
      <c r="E53" s="376"/>
      <c r="F53" s="376"/>
      <c r="G53" s="376"/>
      <c r="H53" s="376"/>
      <c r="I53" s="376"/>
      <c r="J53" s="86" t="s">
        <v>220</v>
      </c>
      <c r="K53" s="259">
        <v>801</v>
      </c>
      <c r="L53" s="85">
        <v>8</v>
      </c>
      <c r="M53" s="85">
        <v>1</v>
      </c>
      <c r="N53" s="87">
        <v>0</v>
      </c>
      <c r="O53" s="83"/>
      <c r="P53" s="260">
        <v>0</v>
      </c>
      <c r="Q53" s="371"/>
      <c r="R53" s="371"/>
      <c r="S53" s="371"/>
      <c r="T53" s="371"/>
      <c r="U53" s="90">
        <v>0</v>
      </c>
      <c r="V53" s="90">
        <v>0</v>
      </c>
      <c r="W53" s="303">
        <f>W54+W56+W58</f>
        <v>1971120</v>
      </c>
      <c r="X53" s="92">
        <f>X54+X56+X58</f>
        <v>1853620</v>
      </c>
      <c r="Y53" s="92">
        <f>Y54+Y56+Y58</f>
        <v>1950320</v>
      </c>
    </row>
    <row r="54" spans="1:25" ht="33" customHeight="1" x14ac:dyDescent="0.25">
      <c r="A54" s="106"/>
      <c r="B54" s="102"/>
      <c r="C54" s="103"/>
      <c r="D54" s="104"/>
      <c r="E54" s="104"/>
      <c r="F54" s="383" t="s">
        <v>194</v>
      </c>
      <c r="G54" s="383"/>
      <c r="H54" s="383"/>
      <c r="I54" s="383"/>
      <c r="J54" s="100">
        <v>5760075080</v>
      </c>
      <c r="K54" s="84">
        <v>502</v>
      </c>
      <c r="L54" s="94">
        <v>8</v>
      </c>
      <c r="M54" s="94">
        <v>1</v>
      </c>
      <c r="N54" s="96">
        <v>0</v>
      </c>
      <c r="O54" s="88"/>
      <c r="P54" s="89">
        <v>10000</v>
      </c>
      <c r="Q54" s="363"/>
      <c r="R54" s="363"/>
      <c r="S54" s="363"/>
      <c r="T54" s="363"/>
      <c r="U54" s="91">
        <v>0</v>
      </c>
      <c r="V54" s="91">
        <v>0</v>
      </c>
      <c r="W54" s="255">
        <f>W55</f>
        <v>1395790</v>
      </c>
      <c r="X54" s="255">
        <f>X55</f>
        <v>1643520</v>
      </c>
      <c r="Y54" s="255">
        <f>Y55</f>
        <v>1643520</v>
      </c>
    </row>
    <row r="55" spans="1:25" ht="18" customHeight="1" x14ac:dyDescent="0.25">
      <c r="A55" s="106"/>
      <c r="B55" s="102"/>
      <c r="C55" s="103"/>
      <c r="D55" s="104"/>
      <c r="E55" s="104"/>
      <c r="F55" s="383" t="s">
        <v>168</v>
      </c>
      <c r="G55" s="383"/>
      <c r="H55" s="383"/>
      <c r="I55" s="383"/>
      <c r="J55" s="100">
        <v>5760075080</v>
      </c>
      <c r="K55" s="84">
        <v>502</v>
      </c>
      <c r="L55" s="94">
        <v>8</v>
      </c>
      <c r="M55" s="94">
        <v>1</v>
      </c>
      <c r="N55" s="96">
        <v>540</v>
      </c>
      <c r="O55" s="88"/>
      <c r="P55" s="89">
        <v>10000</v>
      </c>
      <c r="Q55" s="363"/>
      <c r="R55" s="363"/>
      <c r="S55" s="363"/>
      <c r="T55" s="363"/>
      <c r="U55" s="91">
        <v>0</v>
      </c>
      <c r="V55" s="91">
        <v>0</v>
      </c>
      <c r="W55" s="297">
        <v>1395790</v>
      </c>
      <c r="X55" s="297">
        <v>1643520</v>
      </c>
      <c r="Y55" s="297">
        <v>1643520</v>
      </c>
    </row>
    <row r="56" spans="1:25" ht="32.25" customHeight="1" x14ac:dyDescent="0.25">
      <c r="A56" s="106"/>
      <c r="B56" s="102"/>
      <c r="C56" s="103"/>
      <c r="D56" s="105"/>
      <c r="E56" s="105"/>
      <c r="F56" s="105"/>
      <c r="G56" s="105"/>
      <c r="H56" s="105"/>
      <c r="I56" s="105" t="s">
        <v>193</v>
      </c>
      <c r="J56" s="100">
        <v>5760095220</v>
      </c>
      <c r="K56" s="84"/>
      <c r="L56" s="94">
        <v>8</v>
      </c>
      <c r="M56" s="94">
        <v>1</v>
      </c>
      <c r="N56" s="96">
        <v>0</v>
      </c>
      <c r="O56" s="88"/>
      <c r="P56" s="89"/>
      <c r="Q56" s="91"/>
      <c r="R56" s="91"/>
      <c r="S56" s="91"/>
      <c r="T56" s="91"/>
      <c r="U56" s="91"/>
      <c r="V56" s="91"/>
      <c r="W56" s="256">
        <f>W57</f>
        <v>327600</v>
      </c>
      <c r="X56" s="256">
        <f>X57</f>
        <v>210100</v>
      </c>
      <c r="Y56" s="256">
        <f>Y57</f>
        <v>306800</v>
      </c>
    </row>
    <row r="57" spans="1:25" ht="29.25" customHeight="1" x14ac:dyDescent="0.25">
      <c r="A57" s="106"/>
      <c r="B57" s="102"/>
      <c r="C57" s="103"/>
      <c r="D57" s="105"/>
      <c r="E57" s="105"/>
      <c r="F57" s="377" t="s">
        <v>166</v>
      </c>
      <c r="G57" s="378"/>
      <c r="H57" s="378"/>
      <c r="I57" s="379"/>
      <c r="J57" s="100">
        <v>5760095220</v>
      </c>
      <c r="K57" s="84">
        <v>801</v>
      </c>
      <c r="L57" s="94">
        <v>8</v>
      </c>
      <c r="M57" s="94">
        <v>1</v>
      </c>
      <c r="N57" s="96">
        <v>240</v>
      </c>
      <c r="O57" s="88"/>
      <c r="P57" s="89">
        <v>10000</v>
      </c>
      <c r="Q57" s="380"/>
      <c r="R57" s="381"/>
      <c r="S57" s="381"/>
      <c r="T57" s="382"/>
      <c r="U57" s="91">
        <v>0</v>
      </c>
      <c r="V57" s="91">
        <v>0</v>
      </c>
      <c r="W57" s="297">
        <v>327600</v>
      </c>
      <c r="X57" s="297">
        <v>210100</v>
      </c>
      <c r="Y57" s="297">
        <v>306800</v>
      </c>
    </row>
    <row r="58" spans="1:25" ht="45.75" customHeight="1" x14ac:dyDescent="0.25">
      <c r="A58" s="106"/>
      <c r="B58" s="102"/>
      <c r="C58" s="103"/>
      <c r="D58" s="105"/>
      <c r="E58" s="105"/>
      <c r="F58" s="285"/>
      <c r="G58" s="286"/>
      <c r="H58" s="286"/>
      <c r="I58" s="287" t="s">
        <v>233</v>
      </c>
      <c r="J58" s="100">
        <v>5760097030</v>
      </c>
      <c r="K58" s="84"/>
      <c r="L58" s="94">
        <v>8</v>
      </c>
      <c r="M58" s="94">
        <v>1</v>
      </c>
      <c r="N58" s="96">
        <v>0</v>
      </c>
      <c r="O58" s="88"/>
      <c r="P58" s="89"/>
      <c r="Q58" s="288"/>
      <c r="R58" s="289"/>
      <c r="S58" s="289"/>
      <c r="T58" s="290"/>
      <c r="U58" s="91"/>
      <c r="V58" s="91"/>
      <c r="W58" s="256">
        <f>W59</f>
        <v>247730</v>
      </c>
      <c r="X58" s="256">
        <f>X59</f>
        <v>0</v>
      </c>
      <c r="Y58" s="256">
        <f>Y59</f>
        <v>0</v>
      </c>
    </row>
    <row r="59" spans="1:25" ht="19.5" customHeight="1" x14ac:dyDescent="0.25">
      <c r="A59" s="106"/>
      <c r="B59" s="102"/>
      <c r="C59" s="103"/>
      <c r="D59" s="105"/>
      <c r="E59" s="105"/>
      <c r="F59" s="285"/>
      <c r="G59" s="286"/>
      <c r="H59" s="286"/>
      <c r="I59" s="287" t="s">
        <v>168</v>
      </c>
      <c r="J59" s="100">
        <v>5760097030</v>
      </c>
      <c r="K59" s="84"/>
      <c r="L59" s="94">
        <v>8</v>
      </c>
      <c r="M59" s="94">
        <v>1</v>
      </c>
      <c r="N59" s="96">
        <v>540</v>
      </c>
      <c r="O59" s="88"/>
      <c r="P59" s="89"/>
      <c r="Q59" s="288"/>
      <c r="R59" s="289"/>
      <c r="S59" s="289"/>
      <c r="T59" s="290"/>
      <c r="U59" s="91"/>
      <c r="V59" s="91"/>
      <c r="W59" s="297">
        <v>247730</v>
      </c>
      <c r="X59" s="297">
        <v>0</v>
      </c>
      <c r="Y59" s="297">
        <v>0</v>
      </c>
    </row>
    <row r="60" spans="1:25" x14ac:dyDescent="0.25">
      <c r="A60" s="107"/>
      <c r="B60" s="107"/>
      <c r="C60" s="107"/>
      <c r="D60" s="107"/>
      <c r="E60" s="107"/>
      <c r="F60" s="386" t="s">
        <v>195</v>
      </c>
      <c r="G60" s="386"/>
      <c r="H60" s="386"/>
      <c r="I60" s="386"/>
      <c r="J60" s="110"/>
      <c r="K60" s="109"/>
      <c r="L60" s="108"/>
      <c r="M60" s="108"/>
      <c r="N60" s="110"/>
      <c r="O60" s="109"/>
      <c r="P60" s="111">
        <v>10000</v>
      </c>
      <c r="Q60" s="90"/>
      <c r="R60" s="90"/>
      <c r="S60" s="90"/>
      <c r="T60" s="90"/>
      <c r="U60" s="90">
        <v>0</v>
      </c>
      <c r="V60" s="90">
        <v>0</v>
      </c>
      <c r="W60" s="308">
        <f>W10</f>
        <v>5339130</v>
      </c>
      <c r="X60" s="112">
        <f>X10</f>
        <v>5078000</v>
      </c>
      <c r="Y60" s="112">
        <f>Y10</f>
        <v>5506900</v>
      </c>
    </row>
  </sheetData>
  <mergeCells count="83">
    <mergeCell ref="F60:I60"/>
    <mergeCell ref="A10:I10"/>
    <mergeCell ref="Q10:T10"/>
    <mergeCell ref="C11:I11"/>
    <mergeCell ref="Q11:T11"/>
    <mergeCell ref="E12:I12"/>
    <mergeCell ref="Q12:T12"/>
    <mergeCell ref="E16:I16"/>
    <mergeCell ref="Q16:T16"/>
    <mergeCell ref="A17:I17"/>
    <mergeCell ref="F57:I57"/>
    <mergeCell ref="Q57:T57"/>
    <mergeCell ref="F54:I54"/>
    <mergeCell ref="Q54:T54"/>
    <mergeCell ref="F55:I55"/>
    <mergeCell ref="Q55:T55"/>
    <mergeCell ref="A52:I52"/>
    <mergeCell ref="Q52:T52"/>
    <mergeCell ref="C53:I53"/>
    <mergeCell ref="Q53:T53"/>
    <mergeCell ref="E49:I49"/>
    <mergeCell ref="Q49:T49"/>
    <mergeCell ref="F50:I50"/>
    <mergeCell ref="Q50:T50"/>
    <mergeCell ref="D51:I51"/>
    <mergeCell ref="Q51:T51"/>
    <mergeCell ref="C48:I48"/>
    <mergeCell ref="Q48:T48"/>
    <mergeCell ref="A47:I47"/>
    <mergeCell ref="Q47:T47"/>
    <mergeCell ref="D46:I46"/>
    <mergeCell ref="Q46:T46"/>
    <mergeCell ref="E40:I40"/>
    <mergeCell ref="Q40:T40"/>
    <mergeCell ref="F41:I41"/>
    <mergeCell ref="Q41:T41"/>
    <mergeCell ref="C38:I38"/>
    <mergeCell ref="Q38:T38"/>
    <mergeCell ref="C39:I39"/>
    <mergeCell ref="Q39:T39"/>
    <mergeCell ref="E35:I35"/>
    <mergeCell ref="Q35:T35"/>
    <mergeCell ref="F36:I36"/>
    <mergeCell ref="Q36:T36"/>
    <mergeCell ref="D37:I37"/>
    <mergeCell ref="Q37:T37"/>
    <mergeCell ref="C34:I34"/>
    <mergeCell ref="Q34:T34"/>
    <mergeCell ref="F31:I31"/>
    <mergeCell ref="Q31:T31"/>
    <mergeCell ref="A33:I33"/>
    <mergeCell ref="Q33:T33"/>
    <mergeCell ref="D32:I32"/>
    <mergeCell ref="Q32:T32"/>
    <mergeCell ref="E29:I29"/>
    <mergeCell ref="Q29:T29"/>
    <mergeCell ref="E30:I30"/>
    <mergeCell ref="Q30:T30"/>
    <mergeCell ref="C28:I28"/>
    <mergeCell ref="Q28:T28"/>
    <mergeCell ref="F21:I21"/>
    <mergeCell ref="Q21:T21"/>
    <mergeCell ref="F25:I25"/>
    <mergeCell ref="Q25:T25"/>
    <mergeCell ref="A27:I27"/>
    <mergeCell ref="Q27:T27"/>
    <mergeCell ref="D26:I26"/>
    <mergeCell ref="Q26:T26"/>
    <mergeCell ref="F19:I19"/>
    <mergeCell ref="Q19:T19"/>
    <mergeCell ref="F15:I15"/>
    <mergeCell ref="Q15:T15"/>
    <mergeCell ref="C18:I18"/>
    <mergeCell ref="Q18:T18"/>
    <mergeCell ref="Q17:T17"/>
    <mergeCell ref="C14:I14"/>
    <mergeCell ref="Q14:T14"/>
    <mergeCell ref="A6:Y6"/>
    <mergeCell ref="A8:I8"/>
    <mergeCell ref="A9:I9"/>
    <mergeCell ref="Q9:T9"/>
    <mergeCell ref="A13:I13"/>
    <mergeCell ref="Q13:T13"/>
  </mergeCells>
  <pageMargins left="0.70866141732283472" right="0.52" top="0.41" bottom="0.33" header="0.31496062992125984" footer="0.31496062992125984"/>
  <pageSetup paperSize="9" scale="7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2</vt:i4>
      </vt:variant>
    </vt:vector>
  </HeadingPairs>
  <TitlesOfParts>
    <vt:vector size="12" baseType="lpstr">
      <vt:lpstr>Приложение 1</vt:lpstr>
      <vt:lpstr>Приложение 2</vt:lpstr>
      <vt:lpstr>Приложение 3</vt:lpstr>
      <vt:lpstr>Приложение 4</vt:lpstr>
      <vt:lpstr>Приложение 5 доходы</vt:lpstr>
      <vt:lpstr>Приложение 6</vt:lpstr>
      <vt:lpstr>ПРиложение 7</vt:lpstr>
      <vt:lpstr>Приложение 8</vt:lpstr>
      <vt:lpstr>Приложение 9</vt:lpstr>
      <vt:lpstr>Приложение 13</vt:lpstr>
      <vt:lpstr>'Приложение 13'!Заголовки_для_печати</vt:lpstr>
      <vt:lpstr>'Приложение 13'!Область_печати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Пользователь Windows</cp:lastModifiedBy>
  <cp:lastPrinted>2021-11-18T10:54:33Z</cp:lastPrinted>
  <dcterms:created xsi:type="dcterms:W3CDTF">2009-11-09T07:06:48Z</dcterms:created>
  <dcterms:modified xsi:type="dcterms:W3CDTF">2021-11-22T07:53:30Z</dcterms:modified>
</cp:coreProperties>
</file>