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15" windowWidth="15195" windowHeight="9975"/>
  </bookViews>
  <sheets>
    <sheet name="Приложение 1" sheetId="1" r:id="rId1"/>
    <sheet name="Приложение 5 доходы" sheetId="2" r:id="rId2"/>
    <sheet name="Приложение 6" sheetId="3" r:id="rId3"/>
    <sheet name="ПРиложение 7" sheetId="4" r:id="rId4"/>
    <sheet name="Приложение 8" sheetId="5" r:id="rId5"/>
    <sheet name="Приложение 9" sheetId="8" r:id="rId6"/>
  </sheets>
  <calcPr calcId="152511"/>
</workbook>
</file>

<file path=xl/calcChain.xml><?xml version="1.0" encoding="utf-8"?>
<calcChain xmlns="http://schemas.openxmlformats.org/spreadsheetml/2006/main">
  <c r="Y58" i="8" l="1"/>
  <c r="X58" i="8"/>
  <c r="Q68" i="4"/>
  <c r="P68" i="4"/>
  <c r="P67" i="4" s="1"/>
  <c r="Q52" i="4"/>
  <c r="Q51" i="4" s="1"/>
  <c r="Q50" i="4"/>
  <c r="Q49" i="4" s="1"/>
  <c r="P52" i="4"/>
  <c r="P51" i="4" s="1"/>
  <c r="P50" i="4" s="1"/>
  <c r="P49" i="4" s="1"/>
  <c r="O52" i="4"/>
  <c r="O51" i="4" s="1"/>
  <c r="O50" i="4"/>
  <c r="O49" i="4" s="1"/>
  <c r="Q24" i="4"/>
  <c r="Q23" i="4" s="1"/>
  <c r="P24" i="4"/>
  <c r="P23" i="4" s="1"/>
  <c r="O24" i="4"/>
  <c r="O23" i="4"/>
  <c r="Q67" i="4"/>
  <c r="O67" i="4"/>
  <c r="Z83" i="5"/>
  <c r="Y83" i="5"/>
  <c r="X83" i="5"/>
  <c r="Y62" i="5"/>
  <c r="Z64" i="5"/>
  <c r="Z63" i="5"/>
  <c r="Z62" i="5" s="1"/>
  <c r="Y64" i="5"/>
  <c r="Y63" i="5" s="1"/>
  <c r="X64" i="5"/>
  <c r="X63" i="5"/>
  <c r="X62" i="5" s="1"/>
  <c r="W58" i="8"/>
  <c r="Z30" i="5"/>
  <c r="Y30" i="5"/>
  <c r="X30" i="5"/>
  <c r="Y43" i="8"/>
  <c r="Y42" i="8" s="1"/>
  <c r="Y44" i="8"/>
  <c r="X44" i="8"/>
  <c r="X43" i="8"/>
  <c r="X42" i="8" s="1"/>
  <c r="W44" i="8"/>
  <c r="W43" i="8" s="1"/>
  <c r="W42" i="8" s="1"/>
  <c r="W56" i="8"/>
  <c r="Y18" i="8"/>
  <c r="X18" i="8"/>
  <c r="X17" i="8"/>
  <c r="X16" i="8" s="1"/>
  <c r="W18" i="8"/>
  <c r="W17" i="8"/>
  <c r="W16" i="8"/>
  <c r="Y24" i="8"/>
  <c r="X24" i="8"/>
  <c r="W24" i="8"/>
  <c r="C51" i="2"/>
  <c r="C50" i="2" s="1"/>
  <c r="E64" i="2"/>
  <c r="E63" i="2" s="1"/>
  <c r="D64" i="2"/>
  <c r="D63" i="2" s="1"/>
  <c r="C64" i="2"/>
  <c r="C63" i="2" s="1"/>
  <c r="E58" i="2"/>
  <c r="E57" i="2" s="1"/>
  <c r="D58" i="2"/>
  <c r="D57" i="2" s="1"/>
  <c r="C58" i="2"/>
  <c r="C57" i="2" s="1"/>
  <c r="E53" i="2"/>
  <c r="D55" i="2"/>
  <c r="E55" i="2"/>
  <c r="C55" i="2"/>
  <c r="D53" i="2"/>
  <c r="D52" i="2"/>
  <c r="C53" i="2"/>
  <c r="C52" i="2"/>
  <c r="X29" i="8"/>
  <c r="X28" i="8"/>
  <c r="X27" i="8" s="1"/>
  <c r="X26" i="8" s="1"/>
  <c r="Y29" i="8"/>
  <c r="Y28" i="8"/>
  <c r="Y27" i="8" s="1"/>
  <c r="Y26" i="8" s="1"/>
  <c r="W29" i="8"/>
  <c r="W28" i="8"/>
  <c r="W27" i="8" s="1"/>
  <c r="W26" i="8" s="1"/>
  <c r="Y23" i="8"/>
  <c r="X23" i="8"/>
  <c r="W23" i="8"/>
  <c r="Y17" i="8"/>
  <c r="Y16" i="8" s="1"/>
  <c r="X14" i="8"/>
  <c r="X13" i="8" s="1"/>
  <c r="X12" i="8" s="1"/>
  <c r="Y14" i="8"/>
  <c r="Y13" i="8"/>
  <c r="Y12" i="8" s="1"/>
  <c r="W14" i="8"/>
  <c r="W13" i="8" s="1"/>
  <c r="W12" i="8" s="1"/>
  <c r="W11" i="8" s="1"/>
  <c r="W10" i="8" s="1"/>
  <c r="W60" i="8" s="1"/>
  <c r="Y56" i="8"/>
  <c r="X56" i="8"/>
  <c r="Y54" i="8"/>
  <c r="Y53" i="8"/>
  <c r="Y52" i="8" s="1"/>
  <c r="Y51" i="8" s="1"/>
  <c r="X54" i="8"/>
  <c r="X53" i="8"/>
  <c r="X52" i="8" s="1"/>
  <c r="X51" i="8" s="1"/>
  <c r="W54" i="8"/>
  <c r="Y49" i="8"/>
  <c r="Y48" i="8" s="1"/>
  <c r="Y47" i="8" s="1"/>
  <c r="Y46" i="8" s="1"/>
  <c r="X49" i="8"/>
  <c r="X48" i="8"/>
  <c r="X47" i="8" s="1"/>
  <c r="X46" i="8"/>
  <c r="W49" i="8"/>
  <c r="W48" i="8"/>
  <c r="W47" i="8" s="1"/>
  <c r="W46" i="8" s="1"/>
  <c r="Y40" i="8"/>
  <c r="Y39" i="8"/>
  <c r="Y38" i="8" s="1"/>
  <c r="Y37" i="8" s="1"/>
  <c r="X40" i="8"/>
  <c r="X39" i="8"/>
  <c r="X38" i="8" s="1"/>
  <c r="X37" i="8"/>
  <c r="W40" i="8"/>
  <c r="W39" i="8"/>
  <c r="W38" i="8" s="1"/>
  <c r="W37" i="8"/>
  <c r="Y35" i="8"/>
  <c r="Y34" i="8"/>
  <c r="Y33" i="8" s="1"/>
  <c r="Y32" i="8" s="1"/>
  <c r="X35" i="8"/>
  <c r="X34" i="8"/>
  <c r="X33" i="8" s="1"/>
  <c r="X32" i="8" s="1"/>
  <c r="W35" i="8"/>
  <c r="W34" i="8"/>
  <c r="W33" i="8" s="1"/>
  <c r="W32" i="8"/>
  <c r="Q22" i="4"/>
  <c r="P22" i="4"/>
  <c r="O22" i="4"/>
  <c r="X80" i="5"/>
  <c r="O66" i="4"/>
  <c r="O65" i="4" s="1"/>
  <c r="Y80" i="5"/>
  <c r="Y79" i="5" s="1"/>
  <c r="Z80" i="5"/>
  <c r="Q66" i="4" s="1"/>
  <c r="Q65" i="4" s="1"/>
  <c r="Z77" i="5"/>
  <c r="Q64" i="4"/>
  <c r="Q63" i="4" s="1"/>
  <c r="Y77" i="5"/>
  <c r="P64" i="4" s="1"/>
  <c r="P63" i="4"/>
  <c r="P62" i="4" s="1"/>
  <c r="P61" i="4" s="1"/>
  <c r="P60" i="4" s="1"/>
  <c r="P59" i="4" s="1"/>
  <c r="H23" i="3" s="1"/>
  <c r="X77" i="5"/>
  <c r="O64" i="4"/>
  <c r="O63" i="4" s="1"/>
  <c r="O62" i="4" s="1"/>
  <c r="O61" i="4" s="1"/>
  <c r="O60" i="4" s="1"/>
  <c r="Z71" i="5"/>
  <c r="Q58" i="4" s="1"/>
  <c r="Q57" i="4" s="1"/>
  <c r="Q56" i="4" s="1"/>
  <c r="Q55" i="4" s="1"/>
  <c r="Q54" i="4" s="1"/>
  <c r="Q53" i="4" s="1"/>
  <c r="I21" i="3" s="1"/>
  <c r="I20" i="3" s="1"/>
  <c r="Y71" i="5"/>
  <c r="P58" i="4"/>
  <c r="P57" i="4" s="1"/>
  <c r="P56" i="4" s="1"/>
  <c r="P55" i="4" s="1"/>
  <c r="P54" i="4" s="1"/>
  <c r="P53" i="4" s="1"/>
  <c r="H21" i="3" s="1"/>
  <c r="H20" i="3" s="1"/>
  <c r="Y70" i="5"/>
  <c r="Y69" i="5" s="1"/>
  <c r="Y68" i="5"/>
  <c r="Y67" i="5" s="1"/>
  <c r="Y66" i="5" s="1"/>
  <c r="X71" i="5"/>
  <c r="O58" i="4"/>
  <c r="O57" i="4" s="1"/>
  <c r="O56" i="4" s="1"/>
  <c r="O55" i="4" s="1"/>
  <c r="O54" i="4"/>
  <c r="O53" i="4" s="1"/>
  <c r="G21" i="3" s="1"/>
  <c r="G20" i="3" s="1"/>
  <c r="X70" i="5"/>
  <c r="X69" i="5" s="1"/>
  <c r="X68" i="5" s="1"/>
  <c r="X67" i="5" s="1"/>
  <c r="X66" i="5" s="1"/>
  <c r="Z59" i="5"/>
  <c r="Z58" i="5"/>
  <c r="Y59" i="5"/>
  <c r="P48" i="4"/>
  <c r="P47" i="4" s="1"/>
  <c r="P46" i="4" s="1"/>
  <c r="P45" i="4" s="1"/>
  <c r="P44" i="4" s="1"/>
  <c r="P43" i="4" s="1"/>
  <c r="H19" i="3" s="1"/>
  <c r="H18" i="3" s="1"/>
  <c r="X59" i="5"/>
  <c r="Z52" i="5"/>
  <c r="Q42" i="4"/>
  <c r="Q41" i="4" s="1"/>
  <c r="Q40" i="4" s="1"/>
  <c r="Q39" i="4" s="1"/>
  <c r="Q38" i="4" s="1"/>
  <c r="Q37" i="4" s="1"/>
  <c r="I17" i="3" s="1"/>
  <c r="I16" i="3" s="1"/>
  <c r="Z51" i="5"/>
  <c r="Z50" i="5" s="1"/>
  <c r="Z49" i="5"/>
  <c r="Z48" i="5" s="1"/>
  <c r="Z47" i="5" s="1"/>
  <c r="Y52" i="5"/>
  <c r="P42" i="4"/>
  <c r="P41" i="4" s="1"/>
  <c r="P40" i="4" s="1"/>
  <c r="P39" i="4" s="1"/>
  <c r="P38" i="4"/>
  <c r="P37" i="4" s="1"/>
  <c r="H17" i="3" s="1"/>
  <c r="H16" i="3" s="1"/>
  <c r="Y51" i="5"/>
  <c r="Y50" i="5" s="1"/>
  <c r="Y49" i="5" s="1"/>
  <c r="Y48" i="5" s="1"/>
  <c r="Y47" i="5" s="1"/>
  <c r="X52" i="5"/>
  <c r="O42" i="4"/>
  <c r="O41" i="4" s="1"/>
  <c r="O40" i="4"/>
  <c r="O39" i="4" s="1"/>
  <c r="O38" i="4" s="1"/>
  <c r="O37" i="4" s="1"/>
  <c r="G17" i="3" s="1"/>
  <c r="G16" i="3" s="1"/>
  <c r="Z45" i="5"/>
  <c r="Q36" i="4" s="1"/>
  <c r="Y45" i="5"/>
  <c r="P36" i="4" s="1"/>
  <c r="P34" i="4" s="1"/>
  <c r="P33" i="4" s="1"/>
  <c r="P32" i="4" s="1"/>
  <c r="P31" i="4" s="1"/>
  <c r="P30" i="4" s="1"/>
  <c r="H15" i="3" s="1"/>
  <c r="H14" i="3" s="1"/>
  <c r="X45" i="5"/>
  <c r="O36" i="4" s="1"/>
  <c r="Z42" i="5"/>
  <c r="Q35" i="4" s="1"/>
  <c r="Y42" i="5"/>
  <c r="Y41" i="5" s="1"/>
  <c r="Y40" i="5"/>
  <c r="Y39" i="5" s="1"/>
  <c r="Y38" i="5" s="1"/>
  <c r="Y37" i="5" s="1"/>
  <c r="X42" i="5"/>
  <c r="X41" i="5" s="1"/>
  <c r="X40" i="5" s="1"/>
  <c r="X39" i="5" s="1"/>
  <c r="X38" i="5" s="1"/>
  <c r="X37" i="5" s="1"/>
  <c r="Z35" i="5"/>
  <c r="Z34" i="5" s="1"/>
  <c r="Z33" i="5"/>
  <c r="Z32" i="5" s="1"/>
  <c r="Y35" i="5"/>
  <c r="Y34" i="5" s="1"/>
  <c r="Y33" i="5" s="1"/>
  <c r="Y32" i="5" s="1"/>
  <c r="X35" i="5"/>
  <c r="X34" i="5" s="1"/>
  <c r="X33" i="5"/>
  <c r="X32" i="5" s="1"/>
  <c r="Z26" i="5"/>
  <c r="Q21" i="4" s="1"/>
  <c r="Y26" i="5"/>
  <c r="P21" i="4" s="1"/>
  <c r="X26" i="5"/>
  <c r="O21" i="4" s="1"/>
  <c r="Z23" i="5"/>
  <c r="Q20" i="4" s="1"/>
  <c r="Q19" i="4" s="1"/>
  <c r="Q18" i="4" s="1"/>
  <c r="Q17" i="4" s="1"/>
  <c r="Y23" i="5"/>
  <c r="P20" i="4" s="1"/>
  <c r="P19" i="4" s="1"/>
  <c r="P18" i="4" s="1"/>
  <c r="P17" i="4" s="1"/>
  <c r="P16" i="4" s="1"/>
  <c r="H12" i="3" s="1"/>
  <c r="X23" i="5"/>
  <c r="O20" i="4" s="1"/>
  <c r="Z16" i="5"/>
  <c r="Q15" i="4"/>
  <c r="Q14" i="4" s="1"/>
  <c r="Q13" i="4"/>
  <c r="Q12" i="4" s="1"/>
  <c r="Q11" i="4" s="1"/>
  <c r="I11" i="3" s="1"/>
  <c r="I10" i="3" s="1"/>
  <c r="Y16" i="5"/>
  <c r="Y15" i="5" s="1"/>
  <c r="Y14" i="5" s="1"/>
  <c r="Y13" i="5" s="1"/>
  <c r="Y12" i="5" s="1"/>
  <c r="X16" i="5"/>
  <c r="O15" i="4"/>
  <c r="O14" i="4" s="1"/>
  <c r="O13" i="4" s="1"/>
  <c r="O12" i="4" s="1"/>
  <c r="O11" i="4" s="1"/>
  <c r="G11" i="3" s="1"/>
  <c r="C14" i="2"/>
  <c r="C13" i="2" s="1"/>
  <c r="D14" i="2"/>
  <c r="E14" i="2"/>
  <c r="C16" i="2"/>
  <c r="D16" i="2"/>
  <c r="D13" i="2" s="1"/>
  <c r="D12" i="2" s="1"/>
  <c r="E16" i="2"/>
  <c r="C20" i="2"/>
  <c r="C19" i="2" s="1"/>
  <c r="C18" i="2" s="1"/>
  <c r="D20" i="2"/>
  <c r="E20" i="2"/>
  <c r="C22" i="2"/>
  <c r="D22" i="2"/>
  <c r="D19" i="2" s="1"/>
  <c r="D18" i="2" s="1"/>
  <c r="E22" i="2"/>
  <c r="C24" i="2"/>
  <c r="D24" i="2"/>
  <c r="E24" i="2"/>
  <c r="C26" i="2"/>
  <c r="D26" i="2"/>
  <c r="E26" i="2"/>
  <c r="C31" i="2"/>
  <c r="C30" i="2" s="1"/>
  <c r="C29" i="2" s="1"/>
  <c r="C28" i="2" s="1"/>
  <c r="D31" i="2"/>
  <c r="D30" i="2" s="1"/>
  <c r="E31" i="2"/>
  <c r="E30" i="2" s="1"/>
  <c r="C34" i="2"/>
  <c r="C33" i="2" s="1"/>
  <c r="D34" i="2"/>
  <c r="D33" i="2" s="1"/>
  <c r="E34" i="2"/>
  <c r="E33" i="2" s="1"/>
  <c r="C37" i="2"/>
  <c r="C36" i="2" s="1"/>
  <c r="D37" i="2"/>
  <c r="D36" i="2" s="1"/>
  <c r="E37" i="2"/>
  <c r="E36" i="2" s="1"/>
  <c r="C41" i="2"/>
  <c r="C40" i="2" s="1"/>
  <c r="D41" i="2"/>
  <c r="D40" i="2" s="1"/>
  <c r="E41" i="2"/>
  <c r="E40" i="2" s="1"/>
  <c r="C45" i="2"/>
  <c r="C44" i="2" s="1"/>
  <c r="C43" i="2" s="1"/>
  <c r="C39" i="2" s="1"/>
  <c r="D45" i="2"/>
  <c r="D44" i="2" s="1"/>
  <c r="D43" i="2" s="1"/>
  <c r="D39" i="2" s="1"/>
  <c r="E45" i="2"/>
  <c r="E44" i="2" s="1"/>
  <c r="E43" i="2"/>
  <c r="C47" i="2"/>
  <c r="D47" i="2"/>
  <c r="E47" i="2"/>
  <c r="C48" i="2"/>
  <c r="D48" i="2"/>
  <c r="E48" i="2"/>
  <c r="C61" i="2"/>
  <c r="C60" i="2"/>
  <c r="D61" i="2"/>
  <c r="D60" i="2" s="1"/>
  <c r="D51" i="2" s="1"/>
  <c r="D50" i="2" s="1"/>
  <c r="E61" i="2"/>
  <c r="E60" i="2" s="1"/>
  <c r="X79" i="5"/>
  <c r="C12" i="2"/>
  <c r="C11" i="2" s="1"/>
  <c r="C10" i="2" s="1"/>
  <c r="E13" i="2"/>
  <c r="E12" i="2"/>
  <c r="O29" i="4"/>
  <c r="O28" i="4"/>
  <c r="O27" i="4" s="1"/>
  <c r="O26" i="4"/>
  <c r="O25" i="4" s="1"/>
  <c r="G13" i="3" s="1"/>
  <c r="P29" i="4"/>
  <c r="P28" i="4"/>
  <c r="P27" i="4" s="1"/>
  <c r="P26" i="4"/>
  <c r="P25" i="4" s="1"/>
  <c r="H13" i="3" s="1"/>
  <c r="P35" i="4"/>
  <c r="Z79" i="5"/>
  <c r="Z76" i="5" s="1"/>
  <c r="Z75" i="5" s="1"/>
  <c r="P66" i="4"/>
  <c r="P65" i="4"/>
  <c r="Z15" i="5"/>
  <c r="Z14" i="5" s="1"/>
  <c r="Z13" i="5"/>
  <c r="Z12" i="5" s="1"/>
  <c r="P15" i="4"/>
  <c r="P14" i="4" s="1"/>
  <c r="P13" i="4" s="1"/>
  <c r="W53" i="8"/>
  <c r="W52" i="8" s="1"/>
  <c r="W51" i="8"/>
  <c r="X11" i="8"/>
  <c r="Y11" i="8"/>
  <c r="E52" i="2"/>
  <c r="E51" i="2" s="1"/>
  <c r="E50" i="2"/>
  <c r="E29" i="2"/>
  <c r="E28" i="2" s="1"/>
  <c r="D29" i="2"/>
  <c r="D28" i="2" s="1"/>
  <c r="D11" i="2" s="1"/>
  <c r="D10" i="2" s="1"/>
  <c r="E39" i="2"/>
  <c r="Q48" i="4"/>
  <c r="Q47" i="4"/>
  <c r="Q46" i="4"/>
  <c r="Q45" i="4" s="1"/>
  <c r="Q44" i="4" s="1"/>
  <c r="Q43" i="4" s="1"/>
  <c r="I19" i="3" s="1"/>
  <c r="I18" i="3" s="1"/>
  <c r="Y58" i="5"/>
  <c r="Y57" i="5" s="1"/>
  <c r="Y56" i="5" s="1"/>
  <c r="Y55" i="5" s="1"/>
  <c r="Y54" i="5" s="1"/>
  <c r="Z56" i="5"/>
  <c r="Z55" i="5"/>
  <c r="Z54" i="5" s="1"/>
  <c r="X76" i="5"/>
  <c r="X75" i="5" s="1"/>
  <c r="X74" i="5" s="1"/>
  <c r="X73" i="5" s="1"/>
  <c r="X15" i="5"/>
  <c r="X14" i="5"/>
  <c r="X13" i="5"/>
  <c r="X12" i="5" s="1"/>
  <c r="Q29" i="4"/>
  <c r="Q28" i="4"/>
  <c r="Q27" i="4"/>
  <c r="Q26" i="4" s="1"/>
  <c r="Q25" i="4" s="1"/>
  <c r="I13" i="3" s="1"/>
  <c r="Y22" i="5"/>
  <c r="Y21" i="5" s="1"/>
  <c r="Y19" i="5" s="1"/>
  <c r="Y20" i="5" s="1"/>
  <c r="Q34" i="4"/>
  <c r="Q33" i="4"/>
  <c r="Q32" i="4" s="1"/>
  <c r="Q31" i="4" s="1"/>
  <c r="Q30" i="4" s="1"/>
  <c r="I15" i="3"/>
  <c r="I14" i="3" s="1"/>
  <c r="Z22" i="5"/>
  <c r="Z21" i="5" s="1"/>
  <c r="Z19" i="5"/>
  <c r="X22" i="5"/>
  <c r="X21" i="5" s="1"/>
  <c r="X19" i="5"/>
  <c r="X20" i="5" s="1"/>
  <c r="O19" i="4"/>
  <c r="O18" i="4" s="1"/>
  <c r="O17" i="4" s="1"/>
  <c r="O16" i="4" s="1"/>
  <c r="G12" i="3" s="1"/>
  <c r="G10" i="3" s="1"/>
  <c r="Z41" i="5"/>
  <c r="Z40" i="5" s="1"/>
  <c r="Z39" i="5" s="1"/>
  <c r="Z38" i="5" s="1"/>
  <c r="Z37" i="5"/>
  <c r="X51" i="5"/>
  <c r="X50" i="5" s="1"/>
  <c r="X49" i="5" s="1"/>
  <c r="X48" i="5"/>
  <c r="X47" i="5" s="1"/>
  <c r="Q16" i="4"/>
  <c r="I12" i="3" s="1"/>
  <c r="O59" i="4"/>
  <c r="G23" i="3" s="1"/>
  <c r="G22" i="3" s="1"/>
  <c r="Y11" i="5"/>
  <c r="X11" i="5"/>
  <c r="Z74" i="5"/>
  <c r="Z73" i="5" s="1"/>
  <c r="H22" i="3"/>
  <c r="Y76" i="5"/>
  <c r="Y75" i="5"/>
  <c r="Y74" i="5" s="1"/>
  <c r="Y73" i="5" s="1"/>
  <c r="Y10" i="5" l="1"/>
  <c r="P12" i="4"/>
  <c r="P11" i="4" s="1"/>
  <c r="H11" i="3" s="1"/>
  <c r="H10" i="3" s="1"/>
  <c r="H24" i="3" s="1"/>
  <c r="P10" i="4"/>
  <c r="P69" i="4" s="1"/>
  <c r="Z10" i="5"/>
  <c r="C66" i="2"/>
  <c r="C22" i="1"/>
  <c r="C21" i="1" s="1"/>
  <c r="C20" i="1" s="1"/>
  <c r="C19" i="1" s="1"/>
  <c r="O10" i="4"/>
  <c r="D22" i="1"/>
  <c r="D21" i="1" s="1"/>
  <c r="D20" i="1" s="1"/>
  <c r="D19" i="1" s="1"/>
  <c r="D66" i="2"/>
  <c r="Z20" i="5"/>
  <c r="Z11" i="5"/>
  <c r="O48" i="4"/>
  <c r="O47" i="4" s="1"/>
  <c r="O46" i="4" s="1"/>
  <c r="O45" i="4" s="1"/>
  <c r="O44" i="4" s="1"/>
  <c r="O43" i="4" s="1"/>
  <c r="G19" i="3" s="1"/>
  <c r="G18" i="3" s="1"/>
  <c r="X58" i="5"/>
  <c r="X57" i="5" s="1"/>
  <c r="X56" i="5" s="1"/>
  <c r="X55" i="5" s="1"/>
  <c r="X54" i="5" s="1"/>
  <c r="X10" i="5" s="1"/>
  <c r="O35" i="4"/>
  <c r="O34" i="4" s="1"/>
  <c r="O33" i="4" s="1"/>
  <c r="O32" i="4" s="1"/>
  <c r="O31" i="4" s="1"/>
  <c r="O30" i="4" s="1"/>
  <c r="G15" i="3" s="1"/>
  <c r="G14" i="3" s="1"/>
  <c r="G24" i="3" s="1"/>
  <c r="Z70" i="5"/>
  <c r="Z69" i="5" s="1"/>
  <c r="Z68" i="5" s="1"/>
  <c r="Z67" i="5" s="1"/>
  <c r="Z66" i="5" s="1"/>
  <c r="E19" i="2"/>
  <c r="E18" i="2" s="1"/>
  <c r="E11" i="2" s="1"/>
  <c r="E10" i="2" s="1"/>
  <c r="Y10" i="8"/>
  <c r="Y60" i="8" s="1"/>
  <c r="X10" i="8"/>
  <c r="X60" i="8" s="1"/>
  <c r="Q10" i="4"/>
  <c r="Q62" i="4"/>
  <c r="Q61" i="4" s="1"/>
  <c r="Q60" i="4" s="1"/>
  <c r="Q59" i="4" s="1"/>
  <c r="I23" i="3" s="1"/>
  <c r="I22" i="3" s="1"/>
  <c r="I24" i="3" s="1"/>
  <c r="C26" i="1" l="1"/>
  <c r="C25" i="1" s="1"/>
  <c r="C24" i="1" s="1"/>
  <c r="C23" i="1" s="1"/>
  <c r="X85" i="5"/>
  <c r="E66" i="2"/>
  <c r="E22" i="1"/>
  <c r="E21" i="1" s="1"/>
  <c r="E20" i="1" s="1"/>
  <c r="E19" i="1" s="1"/>
  <c r="E18" i="1" s="1"/>
  <c r="E17" i="1" s="1"/>
  <c r="E26" i="1"/>
  <c r="E25" i="1" s="1"/>
  <c r="E24" i="1" s="1"/>
  <c r="E23" i="1" s="1"/>
  <c r="Z85" i="5"/>
  <c r="D26" i="1"/>
  <c r="D25" i="1" s="1"/>
  <c r="D24" i="1" s="1"/>
  <c r="D23" i="1" s="1"/>
  <c r="D18" i="1" s="1"/>
  <c r="D17" i="1" s="1"/>
  <c r="Y85" i="5"/>
  <c r="Q69" i="4"/>
  <c r="O69" i="4"/>
  <c r="C18" i="1"/>
  <c r="C17" i="1" s="1"/>
</calcChain>
</file>

<file path=xl/sharedStrings.xml><?xml version="1.0" encoding="utf-8"?>
<sst xmlns="http://schemas.openxmlformats.org/spreadsheetml/2006/main" count="482" uniqueCount="248">
  <si>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</si>
  <si>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</si>
  <si>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</si>
  <si>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</si>
  <si>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</si>
  <si>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</si>
  <si>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</si>
  <si>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</si>
  <si>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</si>
  <si>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</si>
  <si>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</si>
  <si>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</si>
  <si>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</si>
  <si>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</si>
  <si>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</si>
  <si>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</si>
  <si>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</si>
  <si>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</si>
  <si>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</si>
  <si>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</si>
  <si>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</si>
  <si>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</si>
  <si>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</si>
  <si>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</si>
  <si>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</si>
  <si>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</si>
  <si>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</si>
  <si>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</si>
  <si>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</si>
  <si>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</si>
  <si>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</si>
  <si>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</si>
  <si>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Приложение № 5</t>
  </si>
  <si>
    <t>МО Каировский сельсовет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</si>
  <si>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</si>
  <si>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</si>
  <si>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</si>
  <si>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</si>
  <si>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</si>
  <si>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</si>
  <si>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</si>
  <si>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</si>
  <si>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</si>
  <si>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</si>
  <si>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</si>
  <si>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</si>
  <si>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</si>
  <si>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</si>
  <si>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</si>
  <si>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</si>
  <si>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</si>
  <si>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</si>
  <si>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</si>
  <si>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</si>
  <si>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</si>
  <si>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</si>
  <si>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</si>
  <si>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</si>
  <si>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</si>
  <si>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</si>
  <si>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</si>
  <si>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</si>
  <si>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</si>
  <si>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</si>
  <si>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</si>
  <si>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</si>
  <si>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</si>
  <si>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</si>
  <si>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</si>
  <si>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</si>
  <si>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</si>
  <si>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</si>
  <si>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</si>
  <si>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</si>
  <si>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</si>
  <si>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</si>
  <si>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</si>
  <si>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</si>
  <si>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</si>
  <si>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</si>
  <si>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</si>
  <si>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</si>
  <si>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</si>
  <si>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</si>
  <si>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</si>
  <si>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</si>
  <si>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</si>
  <si>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</si>
  <si>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</si>
  <si>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</si>
  <si>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</si>
  <si>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</si>
  <si>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</si>
  <si>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</si>
  <si>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</si>
  <si>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</si>
  <si>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</si>
  <si>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</si>
  <si>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</si>
  <si>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</si>
  <si>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</si>
  <si>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</si>
  <si>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</si>
  <si>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</si>
  <si>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</si>
  <si>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</si>
  <si>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</si>
  <si>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</si>
  <si>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</si>
  <si>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</si>
  <si>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</si>
  <si>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</si>
  <si>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</si>
  <si>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</si>
  <si>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</si>
  <si>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</si>
  <si>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</si>
  <si>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</si>
  <si>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</si>
  <si>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</si>
  <si>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</si>
  <si>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</si>
  <si>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</si>
  <si>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</si>
  <si>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</si>
  <si>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</si>
  <si>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</si>
  <si>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</si>
  <si>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</si>
  <si>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</si>
  <si>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</si>
  <si>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</si>
  <si>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</si>
  <si>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</si>
  <si>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</si>
  <si>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</si>
  <si>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</si>
  <si>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</si>
  <si>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</si>
  <si>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</si>
  <si>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</si>
  <si>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</si>
  <si>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</si>
  <si>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</si>
  <si>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</si>
  <si>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</si>
  <si>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</si>
  <si>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</si>
  <si>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</si>
  <si>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</si>
  <si>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</si>
  <si>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</si>
  <si>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</si>
  <si>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</si>
  <si>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</si>
  <si>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</si>
  <si>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</si>
  <si>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</si>
  <si>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</si>
  <si>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</si>
  <si>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</si>
  <si>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</si>
  <si>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</si>
  <si>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</si>
  <si>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</si>
  <si>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</si>
  <si>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</si>
  <si>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</si>
  <si>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</si>
  <si>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</si>
  <si>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</si>
  <si>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</si>
  <si>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</si>
  <si>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</si>
  <si>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</si>
  <si>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</si>
  <si>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</si>
  <si>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</si>
  <si>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</si>
  <si>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</si>
  <si>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</si>
  <si>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</si>
  <si>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</si>
  <si>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</si>
  <si>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</si>
  <si>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</si>
  <si>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</si>
  <si>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</si>
  <si>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</si>
  <si>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</si>
  <si>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</si>
  <si>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</si>
  <si>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</si>
  <si>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</si>
  <si>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</si>
  <si>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</si>
  <si>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</si>
  <si>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</si>
  <si>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</si>
  <si>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</si>
  <si>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</si>
  <si>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</si>
  <si>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</si>
  <si>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</si>
  <si>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</si>
  <si>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</si>
  <si>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</si>
  <si>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</si>
  <si>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</si>
  <si>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</si>
  <si>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</si>
  <si>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</si>
  <si>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</si>
  <si>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</si>
  <si>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</si>
  <si>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</si>
  <si>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</si>
  <si>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</si>
  <si>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</si>
  <si>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Дотации на выравнивание бюджетной обеспеченности</t>
  </si>
  <si>
    <t>2024 год</t>
  </si>
  <si>
    <t>Причие субсидий бюджетам сельских поселений</t>
  </si>
  <si>
    <t>Прочиее субсидии</t>
  </si>
  <si>
    <t>Субсидии бюджетам бюджетной системы Российской Федерации (межбюджетные субсидии)</t>
  </si>
  <si>
    <t>Дотации бюджетам сельских поселений на выравнивание бюджетной обеспеченности из бюджета субъекта Российской Федерации (215)</t>
  </si>
  <si>
    <t>Иные межбюджетгые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</si>
  <si>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</si>
  <si>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сельскиж поселений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</si>
  <si>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</si>
  <si>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</si>
  <si>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Подпрограмма "Развитие системы градорегулирования в муниципальном образовании Старосокулакский сельсовет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</si>
  <si>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</si>
  <si>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Стимулирование развития жилищного строительства</t>
  </si>
  <si>
    <t>57700S1510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</si>
  <si>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</si>
  <si>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ВЕДОМСТВЕННАЯ СТРУКТУРА РАСХОДОВ МЕСТНОГО БЮДЖЕТА НА 2022 ГОД И ПЛАНОВЫЙ ПЕРИОД 2023, 2024 ГОДОВ</t>
  </si>
  <si>
    <t>Осуществления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</si>
  <si>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Подпрограмма "Развитие системы градорегулирования в муниципальном образовании Старосокулакский сельсовет"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</si>
  <si>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</si>
  <si>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</si>
  <si>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</si>
  <si>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</si>
  <si>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</si>
  <si>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Поступление доходов в местный бюджет по кодам видов доходов, подвидов доходов на 2022 год и на плановый период 2023, 2024 годов</t>
  </si>
  <si>
    <t>от  02.12.2021  №53</t>
  </si>
  <si>
    <t>от 02.12.2021  №53</t>
  </si>
  <si>
    <t>от 02..12. 2021  № 53</t>
  </si>
  <si>
    <t>от 02.12.2021  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</si>
</sst>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7" formatCode="#,##0.00;[Red]\-#,##0.00;0.00"/>
    <numFmt numFmtId="178" formatCode="&quot;&quot;###,##0.00"/>
    <numFmt numFmtId="179" formatCode="0000"/>
    <numFmt numFmtId="180" formatCode="000"/>
    <numFmt numFmtId="181" formatCode="00"/>
    <numFmt numFmtId="182" formatCode="0000000000"/>
    <numFmt numFmtId="183" formatCode="00\.00\.00"/>
    <numFmt numFmtId="184" formatCode="\1"/>
    <numFmt numFmtId="186" formatCode="0000000"/>
  </numFmts>
  <fonts count="24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6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right" wrapText="1"/>
    </xf>
    <xf numFmtId="0" fontId="0" fillId="0" borderId="0" xfId="0" applyFont="1"/>
    <xf numFmtId="0" fontId="7" fillId="0" borderId="1" xfId="0" applyFont="1" applyFill="1" applyBorder="1" applyAlignment="1">
      <alignment vertical="top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79" fontId="10" fillId="0" borderId="0" xfId="1" applyNumberFormat="1" applyFont="1" applyFill="1" applyAlignment="1" applyProtection="1">
      <protection hidden="1"/>
    </xf>
    <xf numFmtId="180" fontId="10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77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77" fontId="13" fillId="0" borderId="7" xfId="1" applyNumberFormat="1" applyFont="1" applyFill="1" applyBorder="1" applyAlignment="1" applyProtection="1">
      <protection hidden="1"/>
    </xf>
    <xf numFmtId="179" fontId="13" fillId="0" borderId="7" xfId="1" applyNumberFormat="1" applyFont="1" applyFill="1" applyBorder="1" applyAlignment="1" applyProtection="1">
      <alignment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180" fontId="15" fillId="0" borderId="1" xfId="1" applyNumberFormat="1" applyFont="1" applyFill="1" applyBorder="1" applyAlignment="1" applyProtection="1">
      <alignment wrapText="1"/>
      <protection hidden="1"/>
    </xf>
    <xf numFmtId="184" fontId="16" fillId="0" borderId="1" xfId="1" applyNumberFormat="1" applyFont="1" applyFill="1" applyBorder="1" applyAlignment="1" applyProtection="1">
      <alignment wrapText="1"/>
      <protection hidden="1"/>
    </xf>
    <xf numFmtId="181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80" fontId="15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wrapText="1"/>
      <protection hidden="1"/>
    </xf>
    <xf numFmtId="183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77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81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77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79" fontId="15" fillId="0" borderId="1" xfId="1" applyNumberFormat="1" applyFont="1" applyFill="1" applyBorder="1" applyAlignment="1" applyProtection="1">
      <alignment vertical="center" wrapText="1"/>
      <protection hidden="1"/>
    </xf>
    <xf numFmtId="186" fontId="16" fillId="0" borderId="1" xfId="1" applyNumberFormat="1" applyFont="1" applyFill="1" applyBorder="1" applyAlignment="1" applyProtection="1">
      <alignment horizontal="right" wrapText="1"/>
      <protection hidden="1"/>
    </xf>
    <xf numFmtId="179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8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77" fontId="15" fillId="2" borderId="1" xfId="1" applyNumberFormat="1" applyFont="1" applyFill="1" applyBorder="1" applyAlignment="1" applyProtection="1">
      <protection hidden="1"/>
    </xf>
    <xf numFmtId="177" fontId="16" fillId="2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80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vertical="center" wrapText="1"/>
      <protection hidden="1"/>
    </xf>
    <xf numFmtId="179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1" fillId="3" borderId="0" xfId="1" applyFont="1" applyFill="1"/>
    <xf numFmtId="182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82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82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80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80" fontId="11" fillId="0" borderId="1" xfId="1" applyNumberFormat="1" applyFont="1" applyFill="1" applyBorder="1" applyAlignment="1" applyProtection="1">
      <alignment vertical="distributed" wrapText="1"/>
      <protection hidden="1"/>
    </xf>
    <xf numFmtId="181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81" fontId="13" fillId="0" borderId="1" xfId="1" applyNumberFormat="1" applyFont="1" applyFill="1" applyBorder="1" applyAlignment="1" applyProtection="1">
      <alignment horizontal="center"/>
      <protection hidden="1"/>
    </xf>
    <xf numFmtId="181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81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3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81" fontId="13" fillId="0" borderId="26" xfId="1" applyNumberFormat="1" applyFont="1" applyFill="1" applyBorder="1" applyAlignment="1" applyProtection="1">
      <protection hidden="1"/>
    </xf>
    <xf numFmtId="182" fontId="13" fillId="0" borderId="26" xfId="1" applyNumberFormat="1" applyFont="1" applyFill="1" applyBorder="1" applyAlignment="1" applyProtection="1">
      <alignment horizontal="right"/>
      <protection hidden="1"/>
    </xf>
    <xf numFmtId="180" fontId="13" fillId="0" borderId="27" xfId="1" applyNumberFormat="1" applyFont="1" applyFill="1" applyBorder="1" applyAlignment="1" applyProtection="1">
      <alignment horizontal="right"/>
      <protection hidden="1"/>
    </xf>
    <xf numFmtId="177" fontId="11" fillId="0" borderId="28" xfId="1" applyNumberFormat="1" applyFont="1" applyFill="1" applyBorder="1" applyAlignment="1" applyProtection="1">
      <protection hidden="1"/>
    </xf>
    <xf numFmtId="177" fontId="11" fillId="0" borderId="27" xfId="1" applyNumberFormat="1" applyFont="1" applyFill="1" applyBorder="1" applyAlignment="1" applyProtection="1">
      <protection hidden="1"/>
    </xf>
    <xf numFmtId="177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79" fontId="13" fillId="0" borderId="29" xfId="1" applyNumberFormat="1" applyFont="1" applyFill="1" applyBorder="1" applyAlignment="1" applyProtection="1">
      <alignment wrapText="1"/>
      <protection hidden="1"/>
    </xf>
    <xf numFmtId="181" fontId="13" fillId="0" borderId="7" xfId="1" applyNumberFormat="1" applyFont="1" applyFill="1" applyBorder="1" applyAlignment="1" applyProtection="1">
      <protection hidden="1"/>
    </xf>
    <xf numFmtId="182" fontId="13" fillId="0" borderId="7" xfId="1" applyNumberFormat="1" applyFont="1" applyFill="1" applyBorder="1" applyAlignment="1" applyProtection="1">
      <alignment horizontal="right"/>
      <protection hidden="1"/>
    </xf>
    <xf numFmtId="180" fontId="13" fillId="0" borderId="1" xfId="1" applyNumberFormat="1" applyFont="1" applyFill="1" applyBorder="1" applyAlignment="1" applyProtection="1">
      <alignment horizontal="right"/>
      <protection hidden="1"/>
    </xf>
    <xf numFmtId="177" fontId="11" fillId="0" borderId="30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79" fontId="13" fillId="0" borderId="2" xfId="1" applyNumberFormat="1" applyFont="1" applyFill="1" applyBorder="1" applyAlignment="1" applyProtection="1">
      <alignment wrapText="1"/>
      <protection hidden="1"/>
    </xf>
    <xf numFmtId="177" fontId="13" fillId="0" borderId="28" xfId="1" applyNumberFormat="1" applyFont="1" applyFill="1" applyBorder="1" applyAlignment="1" applyProtection="1">
      <protection hidden="1"/>
    </xf>
    <xf numFmtId="177" fontId="13" fillId="0" borderId="27" xfId="1" applyNumberFormat="1" applyFont="1" applyFill="1" applyBorder="1" applyAlignment="1" applyProtection="1">
      <protection hidden="1"/>
    </xf>
    <xf numFmtId="177" fontId="13" fillId="0" borderId="26" xfId="1" applyNumberFormat="1" applyFont="1" applyFill="1" applyBorder="1" applyAlignment="1" applyProtection="1">
      <protection hidden="1"/>
    </xf>
    <xf numFmtId="179" fontId="11" fillId="0" borderId="2" xfId="1" applyNumberFormat="1" applyFont="1" applyFill="1" applyBorder="1" applyAlignment="1" applyProtection="1">
      <alignment wrapText="1"/>
      <protection hidden="1"/>
    </xf>
    <xf numFmtId="179" fontId="11" fillId="0" borderId="7" xfId="1" applyNumberFormat="1" applyFont="1" applyFill="1" applyBorder="1" applyAlignment="1" applyProtection="1">
      <alignment wrapText="1"/>
      <protection hidden="1"/>
    </xf>
    <xf numFmtId="186" fontId="11" fillId="0" borderId="7" xfId="1" applyNumberFormat="1" applyFont="1" applyFill="1" applyBorder="1" applyAlignment="1" applyProtection="1">
      <alignment wrapText="1"/>
      <protection hidden="1"/>
    </xf>
    <xf numFmtId="181" fontId="11" fillId="0" borderId="7" xfId="1" applyNumberFormat="1" applyFont="1" applyFill="1" applyBorder="1" applyAlignment="1" applyProtection="1">
      <protection hidden="1"/>
    </xf>
    <xf numFmtId="182" fontId="11" fillId="0" borderId="7" xfId="1" applyNumberFormat="1" applyFont="1" applyFill="1" applyBorder="1" applyAlignment="1" applyProtection="1">
      <alignment horizontal="right"/>
      <protection hidden="1"/>
    </xf>
    <xf numFmtId="180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86" fontId="11" fillId="0" borderId="1" xfId="1" applyNumberFormat="1" applyFont="1" applyFill="1" applyBorder="1" applyAlignment="1" applyProtection="1">
      <alignment wrapText="1"/>
      <protection hidden="1"/>
    </xf>
    <xf numFmtId="4" fontId="13" fillId="3" borderId="1" xfId="1" applyNumberFormat="1" applyFont="1" applyFill="1" applyBorder="1" applyAlignment="1" applyProtection="1">
      <alignment horizontal="center"/>
      <protection hidden="1"/>
    </xf>
    <xf numFmtId="181" fontId="11" fillId="0" borderId="26" xfId="1" applyNumberFormat="1" applyFont="1" applyFill="1" applyBorder="1" applyAlignment="1" applyProtection="1">
      <protection hidden="1"/>
    </xf>
    <xf numFmtId="182" fontId="11" fillId="0" borderId="26" xfId="1" applyNumberFormat="1" applyFont="1" applyFill="1" applyBorder="1" applyAlignment="1" applyProtection="1">
      <alignment horizontal="right"/>
      <protection hidden="1"/>
    </xf>
    <xf numFmtId="180" fontId="11" fillId="0" borderId="27" xfId="1" applyNumberFormat="1" applyFont="1" applyFill="1" applyBorder="1" applyAlignment="1" applyProtection="1">
      <alignment horizontal="right"/>
      <protection hidden="1"/>
    </xf>
    <xf numFmtId="4" fontId="11" fillId="3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9" fontId="13" fillId="3" borderId="2" xfId="1" applyNumberFormat="1" applyFont="1" applyFill="1" applyBorder="1" applyAlignment="1" applyProtection="1">
      <alignment wrapText="1"/>
      <protection hidden="1"/>
    </xf>
    <xf numFmtId="179" fontId="13" fillId="3" borderId="1" xfId="1" applyNumberFormat="1" applyFont="1" applyFill="1" applyBorder="1" applyAlignment="1" applyProtection="1">
      <alignment wrapText="1"/>
      <protection hidden="1"/>
    </xf>
    <xf numFmtId="181" fontId="13" fillId="3" borderId="7" xfId="1" applyNumberFormat="1" applyFont="1" applyFill="1" applyBorder="1" applyAlignment="1" applyProtection="1">
      <protection hidden="1"/>
    </xf>
    <xf numFmtId="182" fontId="13" fillId="3" borderId="7" xfId="1" applyNumberFormat="1" applyFont="1" applyFill="1" applyBorder="1" applyAlignment="1" applyProtection="1">
      <alignment horizontal="right"/>
      <protection hidden="1"/>
    </xf>
    <xf numFmtId="180" fontId="13" fillId="3" borderId="1" xfId="1" applyNumberFormat="1" applyFont="1" applyFill="1" applyBorder="1" applyAlignment="1" applyProtection="1">
      <alignment horizontal="right"/>
      <protection hidden="1"/>
    </xf>
    <xf numFmtId="177" fontId="11" fillId="3" borderId="30" xfId="1" applyNumberFormat="1" applyFont="1" applyFill="1" applyBorder="1" applyAlignment="1" applyProtection="1">
      <protection hidden="1"/>
    </xf>
    <xf numFmtId="177" fontId="11" fillId="3" borderId="1" xfId="1" applyNumberFormat="1" applyFont="1" applyFill="1" applyBorder="1" applyAlignment="1" applyProtection="1">
      <protection hidden="1"/>
    </xf>
    <xf numFmtId="177" fontId="11" fillId="3" borderId="7" xfId="1" applyNumberFormat="1" applyFont="1" applyFill="1" applyBorder="1" applyAlignment="1" applyProtection="1">
      <protection hidden="1"/>
    </xf>
    <xf numFmtId="186" fontId="11" fillId="3" borderId="1" xfId="1" applyNumberFormat="1" applyFont="1" applyFill="1" applyBorder="1" applyAlignment="1" applyProtection="1">
      <alignment wrapText="1"/>
      <protection hidden="1"/>
    </xf>
    <xf numFmtId="181" fontId="11" fillId="3" borderId="26" xfId="1" applyNumberFormat="1" applyFont="1" applyFill="1" applyBorder="1" applyAlignment="1" applyProtection="1">
      <protection hidden="1"/>
    </xf>
    <xf numFmtId="182" fontId="11" fillId="3" borderId="26" xfId="1" applyNumberFormat="1" applyFont="1" applyFill="1" applyBorder="1" applyAlignment="1" applyProtection="1">
      <alignment horizontal="right"/>
      <protection hidden="1"/>
    </xf>
    <xf numFmtId="180" fontId="11" fillId="3" borderId="27" xfId="1" applyNumberFormat="1" applyFont="1" applyFill="1" applyBorder="1" applyAlignment="1" applyProtection="1">
      <alignment horizontal="right"/>
      <protection hidden="1"/>
    </xf>
    <xf numFmtId="181" fontId="11" fillId="3" borderId="7" xfId="1" applyNumberFormat="1" applyFont="1" applyFill="1" applyBorder="1" applyAlignment="1" applyProtection="1">
      <protection hidden="1"/>
    </xf>
    <xf numFmtId="182" fontId="11" fillId="3" borderId="7" xfId="1" applyNumberFormat="1" applyFont="1" applyFill="1" applyBorder="1" applyAlignment="1" applyProtection="1">
      <alignment horizontal="right"/>
      <protection hidden="1"/>
    </xf>
    <xf numFmtId="180" fontId="11" fillId="3" borderId="1" xfId="1" applyNumberFormat="1" applyFont="1" applyFill="1" applyBorder="1" applyAlignment="1" applyProtection="1">
      <alignment horizontal="right"/>
      <protection hidden="1"/>
    </xf>
    <xf numFmtId="186" fontId="11" fillId="3" borderId="7" xfId="1" applyNumberFormat="1" applyFont="1" applyFill="1" applyBorder="1" applyAlignment="1" applyProtection="1">
      <alignment wrapText="1"/>
      <protection hidden="1"/>
    </xf>
    <xf numFmtId="180" fontId="11" fillId="3" borderId="1" xfId="1" applyNumberFormat="1" applyFont="1" applyFill="1" applyBorder="1" applyAlignment="1" applyProtection="1">
      <alignment wrapText="1"/>
      <protection hidden="1"/>
    </xf>
    <xf numFmtId="179" fontId="13" fillId="3" borderId="30" xfId="1" applyNumberFormat="1" applyFont="1" applyFill="1" applyBorder="1" applyAlignment="1" applyProtection="1">
      <alignment wrapText="1"/>
      <protection hidden="1"/>
    </xf>
    <xf numFmtId="186" fontId="11" fillId="3" borderId="30" xfId="1" applyNumberFormat="1" applyFont="1" applyFill="1" applyBorder="1" applyAlignment="1" applyProtection="1">
      <alignment wrapText="1"/>
      <protection hidden="1"/>
    </xf>
    <xf numFmtId="186" fontId="11" fillId="3" borderId="31" xfId="1" applyNumberFormat="1" applyFont="1" applyFill="1" applyBorder="1" applyAlignment="1" applyProtection="1">
      <alignment wrapText="1"/>
      <protection hidden="1"/>
    </xf>
    <xf numFmtId="180" fontId="11" fillId="3" borderId="30" xfId="1" applyNumberFormat="1" applyFont="1" applyFill="1" applyBorder="1" applyAlignment="1" applyProtection="1">
      <alignment wrapText="1"/>
      <protection hidden="1"/>
    </xf>
    <xf numFmtId="177" fontId="13" fillId="0" borderId="30" xfId="1" applyNumberFormat="1" applyFont="1" applyFill="1" applyBorder="1" applyAlignment="1" applyProtection="1">
      <protection hidden="1"/>
    </xf>
    <xf numFmtId="177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82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77" fontId="16" fillId="3" borderId="1" xfId="1" applyNumberFormat="1" applyFont="1" applyFill="1" applyBorder="1" applyAlignment="1" applyProtection="1">
      <protection hidden="1"/>
    </xf>
    <xf numFmtId="177" fontId="16" fillId="4" borderId="1" xfId="1" applyNumberFormat="1" applyFont="1" applyFill="1" applyBorder="1" applyAlignment="1" applyProtection="1">
      <protection hidden="1"/>
    </xf>
    <xf numFmtId="18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84" fontId="15" fillId="0" borderId="1" xfId="1" applyNumberFormat="1" applyFont="1" applyFill="1" applyBorder="1" applyAlignment="1" applyProtection="1">
      <alignment wrapText="1"/>
      <protection hidden="1"/>
    </xf>
    <xf numFmtId="183" fontId="15" fillId="0" borderId="1" xfId="1" applyNumberFormat="1" applyFont="1" applyFill="1" applyBorder="1" applyAlignment="1" applyProtection="1">
      <alignment wrapText="1"/>
      <protection hidden="1"/>
    </xf>
    <xf numFmtId="186" fontId="19" fillId="0" borderId="1" xfId="1" applyNumberFormat="1" applyFont="1" applyFill="1" applyBorder="1" applyAlignment="1" applyProtection="1">
      <alignment horizontal="right" wrapText="1"/>
      <protection hidden="1"/>
    </xf>
    <xf numFmtId="184" fontId="19" fillId="0" borderId="1" xfId="1" applyNumberFormat="1" applyFont="1" applyFill="1" applyBorder="1" applyAlignment="1" applyProtection="1">
      <alignment wrapText="1"/>
      <protection hidden="1"/>
    </xf>
    <xf numFmtId="181" fontId="19" fillId="0" borderId="1" xfId="1" applyNumberFormat="1" applyFont="1" applyFill="1" applyBorder="1" applyAlignment="1" applyProtection="1">
      <alignment wrapText="1"/>
      <protection hidden="1"/>
    </xf>
    <xf numFmtId="180" fontId="19" fillId="0" borderId="1" xfId="1" applyNumberFormat="1" applyFont="1" applyFill="1" applyBorder="1" applyAlignment="1" applyProtection="1">
      <alignment horizontal="right" wrapText="1"/>
      <protection hidden="1"/>
    </xf>
    <xf numFmtId="180" fontId="19" fillId="0" borderId="1" xfId="1" applyNumberFormat="1" applyFont="1" applyFill="1" applyBorder="1" applyAlignment="1" applyProtection="1">
      <alignment wrapText="1"/>
      <protection hidden="1"/>
    </xf>
    <xf numFmtId="183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77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84" fontId="20" fillId="0" borderId="1" xfId="1" applyNumberFormat="1" applyFont="1" applyFill="1" applyBorder="1" applyAlignment="1" applyProtection="1">
      <alignment wrapText="1"/>
      <protection hidden="1"/>
    </xf>
    <xf numFmtId="181" fontId="20" fillId="0" borderId="1" xfId="1" applyNumberFormat="1" applyFont="1" applyFill="1" applyBorder="1" applyAlignment="1" applyProtection="1">
      <alignment wrapText="1"/>
      <protection hidden="1"/>
    </xf>
    <xf numFmtId="180" fontId="20" fillId="0" borderId="1" xfId="1" applyNumberFormat="1" applyFont="1" applyFill="1" applyBorder="1" applyAlignment="1" applyProtection="1">
      <alignment horizontal="right" wrapText="1"/>
      <protection hidden="1"/>
    </xf>
    <xf numFmtId="180" fontId="20" fillId="0" borderId="1" xfId="1" applyNumberFormat="1" applyFont="1" applyFill="1" applyBorder="1" applyAlignment="1" applyProtection="1">
      <alignment wrapText="1"/>
      <protection hidden="1"/>
    </xf>
    <xf numFmtId="183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77" fontId="20" fillId="0" borderId="1" xfId="1" applyNumberFormat="1" applyFont="1" applyFill="1" applyBorder="1" applyAlignment="1" applyProtection="1">
      <protection hidden="1"/>
    </xf>
    <xf numFmtId="18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86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20" fillId="2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179" fontId="13" fillId="0" borderId="30" xfId="1" applyNumberFormat="1" applyFont="1" applyFill="1" applyBorder="1" applyAlignment="1" applyProtection="1">
      <alignment wrapText="1"/>
      <protection hidden="1"/>
    </xf>
    <xf numFmtId="186" fontId="11" fillId="0" borderId="31" xfId="1" applyNumberFormat="1" applyFont="1" applyFill="1" applyBorder="1" applyAlignment="1" applyProtection="1">
      <alignment wrapText="1"/>
      <protection hidden="1"/>
    </xf>
    <xf numFmtId="186" fontId="11" fillId="0" borderId="30" xfId="1" applyNumberFormat="1" applyFont="1" applyFill="1" applyBorder="1" applyAlignment="1" applyProtection="1">
      <alignment wrapText="1"/>
      <protection hidden="1"/>
    </xf>
    <xf numFmtId="0" fontId="21" fillId="0" borderId="0" xfId="1" applyFont="1" applyBorder="1"/>
    <xf numFmtId="0" fontId="16" fillId="3" borderId="0" xfId="1" applyFont="1" applyFill="1" applyBorder="1"/>
    <xf numFmtId="0" fontId="16" fillId="3" borderId="0" xfId="1" applyFont="1" applyFill="1" applyBorder="1" applyProtection="1">
      <protection hidden="1"/>
    </xf>
    <xf numFmtId="0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77" fontId="15" fillId="4" borderId="1" xfId="1" applyNumberFormat="1" applyFont="1" applyFill="1" applyBorder="1" applyAlignment="1" applyProtection="1">
      <protection hidden="1"/>
    </xf>
    <xf numFmtId="177" fontId="15" fillId="3" borderId="1" xfId="1" applyNumberFormat="1" applyFont="1" applyFill="1" applyBorder="1" applyAlignment="1" applyProtection="1">
      <protection hidden="1"/>
    </xf>
    <xf numFmtId="177" fontId="20" fillId="3" borderId="1" xfId="1" applyNumberFormat="1" applyFont="1" applyFill="1" applyBorder="1" applyAlignment="1" applyProtection="1">
      <protection hidden="1"/>
    </xf>
    <xf numFmtId="177" fontId="19" fillId="3" borderId="1" xfId="1" applyNumberFormat="1" applyFont="1" applyFill="1" applyBorder="1" applyAlignment="1" applyProtection="1">
      <protection hidden="1"/>
    </xf>
    <xf numFmtId="177" fontId="20" fillId="4" borderId="1" xfId="1" applyNumberFormat="1" applyFont="1" applyFill="1" applyBorder="1" applyAlignment="1" applyProtection="1">
      <protection hidden="1"/>
    </xf>
    <xf numFmtId="4" fontId="15" fillId="4" borderId="1" xfId="1" applyNumberFormat="1" applyFont="1" applyFill="1" applyBorder="1" applyAlignment="1" applyProtection="1">
      <protection hidden="1"/>
    </xf>
    <xf numFmtId="180" fontId="11" fillId="0" borderId="30" xfId="1" applyNumberFormat="1" applyFont="1" applyFill="1" applyBorder="1" applyAlignment="1" applyProtection="1">
      <alignment wrapText="1"/>
      <protection hidden="1"/>
    </xf>
    <xf numFmtId="0" fontId="22" fillId="0" borderId="0" xfId="1" applyFont="1" applyBorder="1"/>
    <xf numFmtId="0" fontId="11" fillId="0" borderId="0" xfId="1" applyFont="1" applyFill="1" applyBorder="1" applyProtection="1">
      <protection hidden="1"/>
    </xf>
    <xf numFmtId="186" fontId="11" fillId="0" borderId="1" xfId="1" applyNumberFormat="1" applyFont="1" applyFill="1" applyBorder="1" applyAlignment="1" applyProtection="1">
      <alignment horizontal="right" wrapText="1"/>
      <protection hidden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horizontal="right" wrapText="1"/>
    </xf>
    <xf numFmtId="4" fontId="11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/>
    </xf>
    <xf numFmtId="177" fontId="11" fillId="0" borderId="0" xfId="4" applyNumberFormat="1" applyFont="1" applyFill="1" applyAlignment="1" applyProtection="1">
      <protection hidden="1"/>
    </xf>
    <xf numFmtId="0" fontId="0" fillId="0" borderId="0" xfId="0" applyAlignment="1"/>
    <xf numFmtId="180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80" fontId="11" fillId="0" borderId="11" xfId="1" applyNumberFormat="1" applyFont="1" applyFill="1" applyBorder="1" applyAlignment="1" applyProtection="1">
      <alignment horizontal="center"/>
      <protection hidden="1"/>
    </xf>
    <xf numFmtId="0" fontId="11" fillId="3" borderId="0" xfId="0" applyFont="1" applyFill="1" applyAlignment="1">
      <alignment horizontal="left"/>
    </xf>
    <xf numFmtId="186" fontId="11" fillId="0" borderId="1" xfId="1" applyNumberFormat="1" applyFont="1" applyFill="1" applyBorder="1" applyAlignment="1" applyProtection="1">
      <alignment wrapText="1"/>
      <protection hidden="1"/>
    </xf>
    <xf numFmtId="179" fontId="13" fillId="0" borderId="2" xfId="1" applyNumberFormat="1" applyFont="1" applyFill="1" applyBorder="1" applyAlignment="1" applyProtection="1">
      <alignment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86" fontId="11" fillId="0" borderId="7" xfId="1" applyNumberFormat="1" applyFont="1" applyFill="1" applyBorder="1" applyAlignment="1" applyProtection="1">
      <alignment wrapText="1"/>
      <protection hidden="1"/>
    </xf>
    <xf numFmtId="186" fontId="11" fillId="0" borderId="31" xfId="1" applyNumberFormat="1" applyFont="1" applyFill="1" applyBorder="1" applyAlignment="1" applyProtection="1">
      <alignment wrapText="1"/>
      <protection hidden="1"/>
    </xf>
    <xf numFmtId="186" fontId="11" fillId="0" borderId="28" xfId="1" applyNumberFormat="1" applyFont="1" applyFill="1" applyBorder="1" applyAlignment="1" applyProtection="1">
      <alignment wrapText="1"/>
      <protection hidden="1"/>
    </xf>
    <xf numFmtId="179" fontId="13" fillId="0" borderId="29" xfId="1" applyNumberFormat="1" applyFont="1" applyFill="1" applyBorder="1" applyAlignment="1" applyProtection="1">
      <alignment horizontal="left" wrapText="1"/>
      <protection hidden="1"/>
    </xf>
    <xf numFmtId="179" fontId="13" fillId="0" borderId="31" xfId="1" applyNumberFormat="1" applyFont="1" applyFill="1" applyBorder="1" applyAlignment="1" applyProtection="1">
      <alignment horizontal="left" wrapText="1"/>
      <protection hidden="1"/>
    </xf>
    <xf numFmtId="179" fontId="13" fillId="0" borderId="30" xfId="1" applyNumberFormat="1" applyFont="1" applyFill="1" applyBorder="1" applyAlignment="1" applyProtection="1">
      <alignment horizontal="left" wrapText="1"/>
      <protection hidden="1"/>
    </xf>
    <xf numFmtId="186" fontId="11" fillId="3" borderId="7" xfId="1" applyNumberFormat="1" applyFont="1" applyFill="1" applyBorder="1" applyAlignment="1" applyProtection="1">
      <alignment horizontal="left" wrapText="1"/>
      <protection hidden="1"/>
    </xf>
    <xf numFmtId="186" fontId="11" fillId="3" borderId="30" xfId="1" applyNumberFormat="1" applyFont="1" applyFill="1" applyBorder="1" applyAlignment="1" applyProtection="1">
      <alignment horizontal="left" wrapText="1"/>
      <protection hidden="1"/>
    </xf>
    <xf numFmtId="179" fontId="13" fillId="0" borderId="7" xfId="1" applyNumberFormat="1" applyFont="1" applyFill="1" applyBorder="1" applyAlignment="1" applyProtection="1">
      <alignment wrapText="1"/>
      <protection hidden="1"/>
    </xf>
    <xf numFmtId="179" fontId="13" fillId="0" borderId="31" xfId="1" applyNumberFormat="1" applyFont="1" applyFill="1" applyBorder="1" applyAlignment="1" applyProtection="1">
      <alignment wrapText="1"/>
      <protection hidden="1"/>
    </xf>
    <xf numFmtId="179" fontId="13" fillId="0" borderId="30" xfId="1" applyNumberFormat="1" applyFont="1" applyFill="1" applyBorder="1" applyAlignment="1" applyProtection="1">
      <alignment wrapText="1"/>
      <protection hidden="1"/>
    </xf>
    <xf numFmtId="186" fontId="11" fillId="0" borderId="30" xfId="1" applyNumberFormat="1" applyFont="1" applyFill="1" applyBorder="1" applyAlignment="1" applyProtection="1">
      <alignment wrapText="1"/>
      <protection hidden="1"/>
    </xf>
    <xf numFmtId="186" fontId="13" fillId="3" borderId="7" xfId="1" applyNumberFormat="1" applyFont="1" applyFill="1" applyBorder="1" applyAlignment="1" applyProtection="1">
      <alignment horizontal="left" wrapText="1"/>
      <protection hidden="1"/>
    </xf>
    <xf numFmtId="186" fontId="13" fillId="3" borderId="31" xfId="1" applyNumberFormat="1" applyFont="1" applyFill="1" applyBorder="1" applyAlignment="1" applyProtection="1">
      <alignment horizontal="left" wrapText="1"/>
      <protection hidden="1"/>
    </xf>
    <xf numFmtId="186" fontId="13" fillId="3" borderId="30" xfId="1" applyNumberFormat="1" applyFont="1" applyFill="1" applyBorder="1" applyAlignment="1" applyProtection="1">
      <alignment horizontal="left"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79" fontId="13" fillId="0" borderId="32" xfId="1" applyNumberFormat="1" applyFont="1" applyFill="1" applyBorder="1" applyAlignment="1" applyProtection="1">
      <alignment wrapText="1"/>
      <protection hidden="1"/>
    </xf>
    <xf numFmtId="179" fontId="13" fillId="0" borderId="33" xfId="1" applyNumberFormat="1" applyFont="1" applyFill="1" applyBorder="1" applyAlignment="1" applyProtection="1">
      <alignment wrapText="1"/>
      <protection hidden="1"/>
    </xf>
    <xf numFmtId="179" fontId="13" fillId="0" borderId="34" xfId="1" applyNumberFormat="1" applyFont="1" applyFill="1" applyBorder="1" applyAlignment="1" applyProtection="1">
      <alignment wrapText="1"/>
      <protection hidden="1"/>
    </xf>
    <xf numFmtId="179" fontId="13" fillId="0" borderId="28" xfId="1" applyNumberFormat="1" applyFont="1" applyFill="1" applyBorder="1" applyAlignment="1" applyProtection="1">
      <alignment wrapText="1"/>
      <protection hidden="1"/>
    </xf>
    <xf numFmtId="186" fontId="13" fillId="0" borderId="7" xfId="1" applyNumberFormat="1" applyFont="1" applyFill="1" applyBorder="1" applyAlignment="1" applyProtection="1">
      <alignment wrapText="1"/>
      <protection hidden="1"/>
    </xf>
    <xf numFmtId="186" fontId="13" fillId="0" borderId="31" xfId="1" applyNumberFormat="1" applyFont="1" applyFill="1" applyBorder="1" applyAlignment="1" applyProtection="1">
      <alignment wrapText="1"/>
      <protection hidden="1"/>
    </xf>
    <xf numFmtId="186" fontId="13" fillId="0" borderId="28" xfId="1" applyNumberFormat="1" applyFont="1" applyFill="1" applyBorder="1" applyAlignment="1" applyProtection="1">
      <alignment wrapText="1"/>
      <protection hidden="1"/>
    </xf>
    <xf numFmtId="0" fontId="16" fillId="0" borderId="0" xfId="0" applyFont="1" applyFill="1" applyBorder="1" applyAlignment="1">
      <alignment horizontal="left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23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180" fontId="15" fillId="0" borderId="1" xfId="1" applyNumberFormat="1" applyFont="1" applyFill="1" applyBorder="1" applyAlignment="1" applyProtection="1">
      <alignment vertical="center" wrapText="1"/>
      <protection hidden="1"/>
    </xf>
    <xf numFmtId="18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80" fontId="16" fillId="0" borderId="7" xfId="1" applyNumberFormat="1" applyFont="1" applyFill="1" applyBorder="1" applyAlignment="1" applyProtection="1">
      <alignment vertical="center" wrapText="1"/>
      <protection hidden="1"/>
    </xf>
    <xf numFmtId="180" fontId="16" fillId="0" borderId="31" xfId="1" applyNumberFormat="1" applyFont="1" applyFill="1" applyBorder="1" applyAlignment="1" applyProtection="1">
      <alignment vertical="center" wrapText="1"/>
      <protection hidden="1"/>
    </xf>
    <xf numFmtId="180" fontId="16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18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281" t="s">
        <v>22</v>
      </c>
      <c r="E1" s="281"/>
    </row>
    <row r="2" spans="1:5" ht="18.75" x14ac:dyDescent="0.3">
      <c r="D2" s="281" t="s">
        <v>25</v>
      </c>
      <c r="E2" s="281"/>
    </row>
    <row r="3" spans="1:5" ht="18.75" x14ac:dyDescent="0.3">
      <c r="D3" s="281" t="s">
        <v>31</v>
      </c>
      <c r="E3" s="281"/>
    </row>
    <row r="4" spans="1:5" ht="18.75" x14ac:dyDescent="0.3">
      <c r="D4" s="281" t="s">
        <v>245</v>
      </c>
      <c r="E4" s="281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82" t="s">
        <v>241</v>
      </c>
      <c r="B10" s="283"/>
      <c r="C10" s="283"/>
      <c r="D10" s="283"/>
      <c r="E10" s="283"/>
    </row>
    <row r="11" spans="1:5" ht="20.25" x14ac:dyDescent="0.3">
      <c r="A11" s="283" t="s">
        <v>242</v>
      </c>
      <c r="B11" s="282"/>
      <c r="C11" s="282"/>
      <c r="D11" s="282"/>
      <c r="E11" s="282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28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56.2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-5339130</v>
      </c>
      <c r="D19" s="5">
        <f t="shared" ref="D19:E21" si="0">D20</f>
        <v>-5078000</v>
      </c>
      <c r="E19" s="5">
        <f t="shared" si="0"/>
        <v>-5506900</v>
      </c>
    </row>
    <row r="20" spans="1:8" ht="18.75" x14ac:dyDescent="0.3">
      <c r="A20" s="4" t="s">
        <v>10</v>
      </c>
      <c r="B20" s="15" t="s">
        <v>9</v>
      </c>
      <c r="C20" s="5">
        <f>C21</f>
        <v>-5339130</v>
      </c>
      <c r="D20" s="5">
        <f t="shared" si="0"/>
        <v>-5078000</v>
      </c>
      <c r="E20" s="5">
        <f t="shared" si="0"/>
        <v>-5506900</v>
      </c>
    </row>
    <row r="21" spans="1:8" ht="37.5" x14ac:dyDescent="0.3">
      <c r="A21" s="4" t="s">
        <v>12</v>
      </c>
      <c r="B21" s="15" t="s">
        <v>11</v>
      </c>
      <c r="C21" s="5">
        <f>C22</f>
        <v>-5339130</v>
      </c>
      <c r="D21" s="5">
        <f t="shared" si="0"/>
        <v>-5078000</v>
      </c>
      <c r="E21" s="5">
        <f t="shared" si="0"/>
        <v>-5506900</v>
      </c>
    </row>
    <row r="22" spans="1:8" ht="37.5" x14ac:dyDescent="0.3">
      <c r="A22" s="4" t="s">
        <v>26</v>
      </c>
      <c r="B22" s="15" t="s">
        <v>29</v>
      </c>
      <c r="C22" s="5">
        <f>'Приложение 5 доходы'!C10*(-1)</f>
        <v>-5339130</v>
      </c>
      <c r="D22" s="5">
        <f>'Приложение 5 доходы'!D10*(-1)</f>
        <v>-5078000</v>
      </c>
      <c r="E22" s="5">
        <f>'Приложение 5 доходы'!E10*(-1)</f>
        <v>-5506900</v>
      </c>
    </row>
    <row r="23" spans="1:8" ht="18.75" x14ac:dyDescent="0.3">
      <c r="A23" s="4" t="s">
        <v>14</v>
      </c>
      <c r="B23" s="15" t="s">
        <v>13</v>
      </c>
      <c r="C23" s="5">
        <f>C24</f>
        <v>5339130</v>
      </c>
      <c r="D23" s="5">
        <f t="shared" ref="D23:E25" si="1">D24</f>
        <v>5078000</v>
      </c>
      <c r="E23" s="5">
        <f t="shared" si="1"/>
        <v>5506900</v>
      </c>
    </row>
    <row r="24" spans="1:8" ht="18.75" x14ac:dyDescent="0.3">
      <c r="A24" s="4" t="s">
        <v>16</v>
      </c>
      <c r="B24" s="15" t="s">
        <v>15</v>
      </c>
      <c r="C24" s="5">
        <f>C25</f>
        <v>5339130</v>
      </c>
      <c r="D24" s="5">
        <f t="shared" si="1"/>
        <v>5078000</v>
      </c>
      <c r="E24" s="5">
        <f t="shared" si="1"/>
        <v>5506900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5339130</v>
      </c>
      <c r="D25" s="5">
        <f t="shared" si="1"/>
        <v>5078000</v>
      </c>
      <c r="E25" s="5">
        <f t="shared" si="1"/>
        <v>5506900</v>
      </c>
    </row>
    <row r="26" spans="1:8" ht="39.75" customHeight="1" x14ac:dyDescent="0.3">
      <c r="A26" s="4" t="s">
        <v>27</v>
      </c>
      <c r="B26" s="15" t="s">
        <v>30</v>
      </c>
      <c r="C26" s="5">
        <f>'Приложение 8'!X10</f>
        <v>5339130</v>
      </c>
      <c r="D26" s="5">
        <f>'Приложение 8'!Y10</f>
        <v>5078000</v>
      </c>
      <c r="E26" s="5">
        <f>'Приложение 8'!Z10</f>
        <v>5506900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6">
    <mergeCell ref="D2:E2"/>
    <mergeCell ref="D3:E3"/>
    <mergeCell ref="A10:E10"/>
    <mergeCell ref="D1:E1"/>
    <mergeCell ref="A11:E11"/>
    <mergeCell ref="D4:E4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view="pageBreakPreview" zoomScale="60" zoomScaleNormal="80" workbookViewId="0">
      <selection activeCell="G14" sqref="G14"/>
    </sheetView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32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33</v>
      </c>
    </row>
    <row r="4" spans="1:5" x14ac:dyDescent="0.2">
      <c r="C4" s="23"/>
      <c r="D4" s="287" t="s">
        <v>244</v>
      </c>
      <c r="E4" s="287"/>
    </row>
    <row r="6" spans="1:5" ht="39.75" customHeight="1" x14ac:dyDescent="0.3">
      <c r="A6" s="284" t="s">
        <v>243</v>
      </c>
      <c r="B6" s="284"/>
      <c r="C6" s="284"/>
      <c r="D6" s="284"/>
      <c r="E6" s="284"/>
    </row>
    <row r="8" spans="1:5" ht="48" customHeight="1" x14ac:dyDescent="0.2">
      <c r="A8" s="285" t="s">
        <v>34</v>
      </c>
      <c r="B8" s="286" t="s">
        <v>35</v>
      </c>
      <c r="C8" s="26" t="s">
        <v>24</v>
      </c>
      <c r="D8" s="26" t="s">
        <v>28</v>
      </c>
      <c r="E8" s="26" t="s">
        <v>220</v>
      </c>
    </row>
    <row r="9" spans="1:5" ht="16.5" hidden="1" customHeight="1" x14ac:dyDescent="0.2">
      <c r="A9" s="285"/>
      <c r="B9" s="286"/>
      <c r="C9" s="26" t="s">
        <v>36</v>
      </c>
      <c r="D9" s="26" t="s">
        <v>36</v>
      </c>
      <c r="E9" s="26" t="s">
        <v>36</v>
      </c>
    </row>
    <row r="10" spans="1:5" s="27" customFormat="1" ht="31.5" x14ac:dyDescent="0.25">
      <c r="A10" s="277" t="s">
        <v>37</v>
      </c>
      <c r="B10" s="29" t="s">
        <v>38</v>
      </c>
      <c r="C10" s="30">
        <f>C11+C50</f>
        <v>5339130</v>
      </c>
      <c r="D10" s="30">
        <f>D11+D50</f>
        <v>5078000</v>
      </c>
      <c r="E10" s="30">
        <f>E11+E50</f>
        <v>5506900</v>
      </c>
    </row>
    <row r="11" spans="1:5" s="27" customFormat="1" x14ac:dyDescent="0.25">
      <c r="A11" s="277" t="s">
        <v>39</v>
      </c>
      <c r="B11" s="29" t="s">
        <v>40</v>
      </c>
      <c r="C11" s="30">
        <f>C12+C18+C28+C39</f>
        <v>1687000</v>
      </c>
      <c r="D11" s="30">
        <f>D12+D18+D28+D39</f>
        <v>1762000</v>
      </c>
      <c r="E11" s="30">
        <f>E12+E18+E28+E39</f>
        <v>1808000</v>
      </c>
    </row>
    <row r="12" spans="1:5" s="27" customFormat="1" x14ac:dyDescent="0.25">
      <c r="A12" s="277" t="s">
        <v>41</v>
      </c>
      <c r="B12" s="29" t="s">
        <v>42</v>
      </c>
      <c r="C12" s="30">
        <f>C13</f>
        <v>224000</v>
      </c>
      <c r="D12" s="30">
        <f>D13</f>
        <v>231000</v>
      </c>
      <c r="E12" s="30">
        <f>E13</f>
        <v>238000</v>
      </c>
    </row>
    <row r="13" spans="1:5" s="27" customFormat="1" x14ac:dyDescent="0.25">
      <c r="A13" s="277" t="s">
        <v>43</v>
      </c>
      <c r="B13" s="29" t="s">
        <v>44</v>
      </c>
      <c r="C13" s="30">
        <f>C14+C16</f>
        <v>224000</v>
      </c>
      <c r="D13" s="30">
        <f>D14+D16</f>
        <v>231000</v>
      </c>
      <c r="E13" s="30">
        <f>E14+E16</f>
        <v>238000</v>
      </c>
    </row>
    <row r="14" spans="1:5" s="27" customFormat="1" ht="63" x14ac:dyDescent="0.25">
      <c r="A14" s="277" t="s">
        <v>45</v>
      </c>
      <c r="B14" s="29" t="s">
        <v>46</v>
      </c>
      <c r="C14" s="30">
        <f>C15</f>
        <v>220000</v>
      </c>
      <c r="D14" s="30">
        <f>D15</f>
        <v>227000</v>
      </c>
      <c r="E14" s="30">
        <f>E15</f>
        <v>234000</v>
      </c>
    </row>
    <row r="15" spans="1:5" s="27" customFormat="1" ht="63" x14ac:dyDescent="0.25">
      <c r="A15" s="28" t="s">
        <v>47</v>
      </c>
      <c r="B15" s="29" t="s">
        <v>46</v>
      </c>
      <c r="C15" s="30">
        <v>220000</v>
      </c>
      <c r="D15" s="30">
        <v>227000</v>
      </c>
      <c r="E15" s="30">
        <v>234000</v>
      </c>
    </row>
    <row r="16" spans="1:5" ht="47.25" x14ac:dyDescent="0.25">
      <c r="A16" s="277" t="s">
        <v>48</v>
      </c>
      <c r="B16" s="29" t="s">
        <v>49</v>
      </c>
      <c r="C16" s="30">
        <f>C17</f>
        <v>4000</v>
      </c>
      <c r="D16" s="30">
        <f>D17</f>
        <v>4000</v>
      </c>
      <c r="E16" s="30">
        <f>E17</f>
        <v>4000</v>
      </c>
    </row>
    <row r="17" spans="1:5" ht="47.25" x14ac:dyDescent="0.25">
      <c r="A17" s="28" t="s">
        <v>50</v>
      </c>
      <c r="B17" s="29" t="s">
        <v>49</v>
      </c>
      <c r="C17" s="30">
        <v>4000</v>
      </c>
      <c r="D17" s="30">
        <v>4000</v>
      </c>
      <c r="E17" s="30">
        <v>4000</v>
      </c>
    </row>
    <row r="18" spans="1:5" ht="31.5" x14ac:dyDescent="0.25">
      <c r="A18" s="277" t="s">
        <v>51</v>
      </c>
      <c r="B18" s="29" t="s">
        <v>52</v>
      </c>
      <c r="C18" s="30">
        <f>C19</f>
        <v>686000</v>
      </c>
      <c r="D18" s="30">
        <f>D19</f>
        <v>702000</v>
      </c>
      <c r="E18" s="30">
        <f>E19</f>
        <v>717000</v>
      </c>
    </row>
    <row r="19" spans="1:5" s="27" customFormat="1" ht="31.5" x14ac:dyDescent="0.25">
      <c r="A19" s="277" t="s">
        <v>53</v>
      </c>
      <c r="B19" s="29" t="s">
        <v>54</v>
      </c>
      <c r="C19" s="30">
        <f>C20+C22+C24+C27</f>
        <v>686000</v>
      </c>
      <c r="D19" s="30">
        <f>D20+D22+D24+D27</f>
        <v>702000</v>
      </c>
      <c r="E19" s="30">
        <f>E20+E22+E24+E27</f>
        <v>717000</v>
      </c>
    </row>
    <row r="20" spans="1:5" s="27" customFormat="1" ht="63" x14ac:dyDescent="0.25">
      <c r="A20" s="28" t="s">
        <v>55</v>
      </c>
      <c r="B20" s="29" t="s">
        <v>56</v>
      </c>
      <c r="C20" s="30">
        <f>C21</f>
        <v>310000</v>
      </c>
      <c r="D20" s="30">
        <f>D21</f>
        <v>314000</v>
      </c>
      <c r="E20" s="30">
        <f>E21</f>
        <v>316000</v>
      </c>
    </row>
    <row r="21" spans="1:5" ht="94.5" x14ac:dyDescent="0.25">
      <c r="A21" s="28" t="s">
        <v>57</v>
      </c>
      <c r="B21" s="29" t="s">
        <v>58</v>
      </c>
      <c r="C21" s="30">
        <v>310000</v>
      </c>
      <c r="D21" s="30">
        <v>314000</v>
      </c>
      <c r="E21" s="30">
        <v>316000</v>
      </c>
    </row>
    <row r="22" spans="1:5" ht="78.75" x14ac:dyDescent="0.25">
      <c r="A22" s="28" t="s">
        <v>59</v>
      </c>
      <c r="B22" s="29" t="s">
        <v>60</v>
      </c>
      <c r="C22" s="30">
        <f>C23</f>
        <v>2000</v>
      </c>
      <c r="D22" s="30">
        <f>D23</f>
        <v>2000</v>
      </c>
      <c r="E22" s="30">
        <f>E23</f>
        <v>2000</v>
      </c>
    </row>
    <row r="23" spans="1:5" ht="110.25" x14ac:dyDescent="0.25">
      <c r="A23" s="28" t="s">
        <v>61</v>
      </c>
      <c r="B23" s="29" t="s">
        <v>62</v>
      </c>
      <c r="C23" s="30">
        <v>2000</v>
      </c>
      <c r="D23" s="30">
        <v>2000</v>
      </c>
      <c r="E23" s="30">
        <v>2000</v>
      </c>
    </row>
    <row r="24" spans="1:5" ht="63" x14ac:dyDescent="0.25">
      <c r="A24" s="28" t="s">
        <v>63</v>
      </c>
      <c r="B24" s="29" t="s">
        <v>64</v>
      </c>
      <c r="C24" s="30">
        <f>C25</f>
        <v>413000</v>
      </c>
      <c r="D24" s="30">
        <f>D25</f>
        <v>425000</v>
      </c>
      <c r="E24" s="30">
        <f>E25</f>
        <v>440000</v>
      </c>
    </row>
    <row r="25" spans="1:5" s="27" customFormat="1" ht="94.5" x14ac:dyDescent="0.25">
      <c r="A25" s="28" t="s">
        <v>65</v>
      </c>
      <c r="B25" s="29" t="s">
        <v>66</v>
      </c>
      <c r="C25" s="30">
        <v>413000</v>
      </c>
      <c r="D25" s="30">
        <v>425000</v>
      </c>
      <c r="E25" s="30">
        <v>440000</v>
      </c>
    </row>
    <row r="26" spans="1:5" s="31" customFormat="1" ht="63" x14ac:dyDescent="0.25">
      <c r="A26" s="28" t="s">
        <v>67</v>
      </c>
      <c r="B26" s="29" t="s">
        <v>68</v>
      </c>
      <c r="C26" s="30">
        <f>C27</f>
        <v>-39000</v>
      </c>
      <c r="D26" s="30">
        <f>D27</f>
        <v>-39000</v>
      </c>
      <c r="E26" s="30">
        <f>E27</f>
        <v>-41000</v>
      </c>
    </row>
    <row r="27" spans="1:5" s="27" customFormat="1" ht="94.5" x14ac:dyDescent="0.25">
      <c r="A27" s="28" t="s">
        <v>69</v>
      </c>
      <c r="B27" s="29" t="s">
        <v>70</v>
      </c>
      <c r="C27" s="30">
        <v>-39000</v>
      </c>
      <c r="D27" s="30">
        <v>-39000</v>
      </c>
      <c r="E27" s="30">
        <v>-41000</v>
      </c>
    </row>
    <row r="28" spans="1:5" s="27" customFormat="1" x14ac:dyDescent="0.25">
      <c r="A28" s="277" t="s">
        <v>71</v>
      </c>
      <c r="B28" s="29" t="s">
        <v>72</v>
      </c>
      <c r="C28" s="30">
        <f>C29+C36</f>
        <v>10000</v>
      </c>
      <c r="D28" s="30">
        <f>D29+D36</f>
        <v>30000</v>
      </c>
      <c r="E28" s="30">
        <f>E29+E36</f>
        <v>20000</v>
      </c>
    </row>
    <row r="29" spans="1:5" s="27" customFormat="1" ht="31.5" x14ac:dyDescent="0.25">
      <c r="A29" s="277" t="s">
        <v>73</v>
      </c>
      <c r="B29" s="29" t="s">
        <v>74</v>
      </c>
      <c r="C29" s="30">
        <f>C30+C33</f>
        <v>0</v>
      </c>
      <c r="D29" s="30">
        <f>D30+D33</f>
        <v>0</v>
      </c>
      <c r="E29" s="30">
        <f>E30+E33</f>
        <v>0</v>
      </c>
    </row>
    <row r="30" spans="1:5" s="27" customFormat="1" ht="31.5" x14ac:dyDescent="0.25">
      <c r="A30" s="277" t="s">
        <v>75</v>
      </c>
      <c r="B30" s="29" t="s">
        <v>76</v>
      </c>
      <c r="C30" s="30">
        <f t="shared" ref="C30:E31" si="0">C31</f>
        <v>0</v>
      </c>
      <c r="D30" s="30">
        <f t="shared" si="0"/>
        <v>0</v>
      </c>
      <c r="E30" s="30">
        <f t="shared" si="0"/>
        <v>0</v>
      </c>
    </row>
    <row r="31" spans="1:5" ht="31.5" x14ac:dyDescent="0.25">
      <c r="A31" s="277" t="s">
        <v>77</v>
      </c>
      <c r="B31" s="29" t="s">
        <v>76</v>
      </c>
      <c r="C31" s="30">
        <f t="shared" si="0"/>
        <v>0</v>
      </c>
      <c r="D31" s="30">
        <f t="shared" si="0"/>
        <v>0</v>
      </c>
      <c r="E31" s="30">
        <f t="shared" si="0"/>
        <v>0</v>
      </c>
    </row>
    <row r="32" spans="1:5" ht="31.5" x14ac:dyDescent="0.25">
      <c r="A32" s="28" t="s">
        <v>78</v>
      </c>
      <c r="B32" s="29" t="s">
        <v>76</v>
      </c>
      <c r="C32" s="30">
        <v>0</v>
      </c>
      <c r="D32" s="30">
        <v>0</v>
      </c>
      <c r="E32" s="30">
        <v>0</v>
      </c>
    </row>
    <row r="33" spans="1:5" ht="31.5" x14ac:dyDescent="0.25">
      <c r="A33" s="277" t="s">
        <v>79</v>
      </c>
      <c r="B33" s="29" t="s">
        <v>80</v>
      </c>
      <c r="C33" s="30">
        <f t="shared" ref="C33:E34" si="1">C34</f>
        <v>0</v>
      </c>
      <c r="D33" s="30">
        <f t="shared" si="1"/>
        <v>0</v>
      </c>
      <c r="E33" s="30">
        <f t="shared" si="1"/>
        <v>0</v>
      </c>
    </row>
    <row r="34" spans="1:5" ht="31.5" x14ac:dyDescent="0.25">
      <c r="A34" s="277" t="s">
        <v>81</v>
      </c>
      <c r="B34" s="29" t="s">
        <v>80</v>
      </c>
      <c r="C34" s="30">
        <f t="shared" si="1"/>
        <v>0</v>
      </c>
      <c r="D34" s="30">
        <f t="shared" si="1"/>
        <v>0</v>
      </c>
      <c r="E34" s="30">
        <f t="shared" si="1"/>
        <v>0</v>
      </c>
    </row>
    <row r="35" spans="1:5" s="27" customFormat="1" ht="31.5" x14ac:dyDescent="0.25">
      <c r="A35" s="28" t="s">
        <v>82</v>
      </c>
      <c r="B35" s="29" t="s">
        <v>80</v>
      </c>
      <c r="C35" s="30">
        <v>0</v>
      </c>
      <c r="D35" s="30">
        <v>0</v>
      </c>
      <c r="E35" s="30">
        <v>0</v>
      </c>
    </row>
    <row r="36" spans="1:5" s="27" customFormat="1" x14ac:dyDescent="0.25">
      <c r="A36" s="277" t="s">
        <v>83</v>
      </c>
      <c r="B36" s="29" t="s">
        <v>84</v>
      </c>
      <c r="C36" s="30">
        <f t="shared" ref="C36:E37" si="2">C37</f>
        <v>10000</v>
      </c>
      <c r="D36" s="30">
        <f t="shared" si="2"/>
        <v>30000</v>
      </c>
      <c r="E36" s="30">
        <f t="shared" si="2"/>
        <v>20000</v>
      </c>
    </row>
    <row r="37" spans="1:5" x14ac:dyDescent="0.25">
      <c r="A37" s="277" t="s">
        <v>85</v>
      </c>
      <c r="B37" s="29" t="s">
        <v>84</v>
      </c>
      <c r="C37" s="30">
        <f t="shared" si="2"/>
        <v>10000</v>
      </c>
      <c r="D37" s="30">
        <f t="shared" si="2"/>
        <v>30000</v>
      </c>
      <c r="E37" s="30">
        <f t="shared" si="2"/>
        <v>20000</v>
      </c>
    </row>
    <row r="38" spans="1:5" x14ac:dyDescent="0.25">
      <c r="A38" s="28" t="s">
        <v>86</v>
      </c>
      <c r="B38" s="29" t="s">
        <v>87</v>
      </c>
      <c r="C38" s="30">
        <v>10000</v>
      </c>
      <c r="D38" s="30">
        <v>30000</v>
      </c>
      <c r="E38" s="30">
        <v>20000</v>
      </c>
    </row>
    <row r="39" spans="1:5" x14ac:dyDescent="0.25">
      <c r="A39" s="277" t="s">
        <v>88</v>
      </c>
      <c r="B39" s="29" t="s">
        <v>89</v>
      </c>
      <c r="C39" s="30">
        <f>C40+C43</f>
        <v>767000</v>
      </c>
      <c r="D39" s="30">
        <f>D40+D43</f>
        <v>799000</v>
      </c>
      <c r="E39" s="30">
        <f>E40+E43</f>
        <v>833000</v>
      </c>
    </row>
    <row r="40" spans="1:5" x14ac:dyDescent="0.25">
      <c r="A40" s="277" t="s">
        <v>90</v>
      </c>
      <c r="B40" s="29" t="s">
        <v>91</v>
      </c>
      <c r="C40" s="30">
        <f t="shared" ref="C40:E41" si="3">C41</f>
        <v>13000</v>
      </c>
      <c r="D40" s="30">
        <f t="shared" si="3"/>
        <v>13000</v>
      </c>
      <c r="E40" s="30">
        <f t="shared" si="3"/>
        <v>13000</v>
      </c>
    </row>
    <row r="41" spans="1:5" ht="31.5" x14ac:dyDescent="0.25">
      <c r="A41" s="277" t="s">
        <v>92</v>
      </c>
      <c r="B41" s="29" t="s">
        <v>93</v>
      </c>
      <c r="C41" s="30">
        <f t="shared" si="3"/>
        <v>13000</v>
      </c>
      <c r="D41" s="30">
        <f t="shared" si="3"/>
        <v>13000</v>
      </c>
      <c r="E41" s="30">
        <f t="shared" si="3"/>
        <v>13000</v>
      </c>
    </row>
    <row r="42" spans="1:5" ht="31.5" x14ac:dyDescent="0.25">
      <c r="A42" s="28" t="s">
        <v>94</v>
      </c>
      <c r="B42" s="29" t="s">
        <v>95</v>
      </c>
      <c r="C42" s="30">
        <v>13000</v>
      </c>
      <c r="D42" s="30">
        <v>13000</v>
      </c>
      <c r="E42" s="30">
        <v>13000</v>
      </c>
    </row>
    <row r="43" spans="1:5" x14ac:dyDescent="0.25">
      <c r="A43" s="277" t="s">
        <v>96</v>
      </c>
      <c r="B43" s="29" t="s">
        <v>97</v>
      </c>
      <c r="C43" s="30">
        <f>C44+C47</f>
        <v>754000</v>
      </c>
      <c r="D43" s="30">
        <f>D44+D47</f>
        <v>786000</v>
      </c>
      <c r="E43" s="30">
        <f>E44+E47</f>
        <v>820000</v>
      </c>
    </row>
    <row r="44" spans="1:5" x14ac:dyDescent="0.25">
      <c r="A44" s="277" t="s">
        <v>98</v>
      </c>
      <c r="B44" s="29" t="s">
        <v>99</v>
      </c>
      <c r="C44" s="30">
        <f t="shared" ref="C44:E45" si="4">C45</f>
        <v>51000</v>
      </c>
      <c r="D44" s="30">
        <f t="shared" si="4"/>
        <v>51000</v>
      </c>
      <c r="E44" s="30">
        <f t="shared" si="4"/>
        <v>51000</v>
      </c>
    </row>
    <row r="45" spans="1:5" ht="31.5" x14ac:dyDescent="0.25">
      <c r="A45" s="277" t="s">
        <v>100</v>
      </c>
      <c r="B45" s="29" t="s">
        <v>101</v>
      </c>
      <c r="C45" s="30">
        <f t="shared" si="4"/>
        <v>51000</v>
      </c>
      <c r="D45" s="30">
        <f t="shared" si="4"/>
        <v>51000</v>
      </c>
      <c r="E45" s="30">
        <f t="shared" si="4"/>
        <v>51000</v>
      </c>
    </row>
    <row r="46" spans="1:5" ht="63" x14ac:dyDescent="0.25">
      <c r="A46" s="28" t="s">
        <v>102</v>
      </c>
      <c r="B46" s="29" t="s">
        <v>103</v>
      </c>
      <c r="C46" s="30">
        <v>51000</v>
      </c>
      <c r="D46" s="30">
        <v>51000</v>
      </c>
      <c r="E46" s="30">
        <v>51000</v>
      </c>
    </row>
    <row r="47" spans="1:5" x14ac:dyDescent="0.25">
      <c r="A47" s="277" t="s">
        <v>104</v>
      </c>
      <c r="B47" s="29" t="s">
        <v>105</v>
      </c>
      <c r="C47" s="30">
        <f>C49</f>
        <v>703000</v>
      </c>
      <c r="D47" s="30">
        <f>D49</f>
        <v>735000</v>
      </c>
      <c r="E47" s="30">
        <f>E49</f>
        <v>769000</v>
      </c>
    </row>
    <row r="48" spans="1:5" ht="31.5" x14ac:dyDescent="0.25">
      <c r="A48" s="277" t="s">
        <v>106</v>
      </c>
      <c r="B48" s="29" t="s">
        <v>107</v>
      </c>
      <c r="C48" s="30">
        <f>C49</f>
        <v>703000</v>
      </c>
      <c r="D48" s="30">
        <f>D49</f>
        <v>735000</v>
      </c>
      <c r="E48" s="30">
        <f>E49</f>
        <v>769000</v>
      </c>
    </row>
    <row r="49" spans="1:5" ht="63" x14ac:dyDescent="0.25">
      <c r="A49" s="28" t="s">
        <v>108</v>
      </c>
      <c r="B49" s="29" t="s">
        <v>109</v>
      </c>
      <c r="C49" s="30">
        <v>703000</v>
      </c>
      <c r="D49" s="30">
        <v>735000</v>
      </c>
      <c r="E49" s="30">
        <v>769000</v>
      </c>
    </row>
    <row r="50" spans="1:5" x14ac:dyDescent="0.25">
      <c r="A50" s="277" t="s">
        <v>110</v>
      </c>
      <c r="B50" s="29" t="s">
        <v>111</v>
      </c>
      <c r="C50" s="30">
        <f>C51</f>
        <v>3652130</v>
      </c>
      <c r="D50" s="30">
        <f>D51</f>
        <v>3316000</v>
      </c>
      <c r="E50" s="30">
        <f>E51</f>
        <v>3698900</v>
      </c>
    </row>
    <row r="51" spans="1:5" ht="31.5" x14ac:dyDescent="0.25">
      <c r="A51" s="277" t="s">
        <v>112</v>
      </c>
      <c r="B51" s="29" t="s">
        <v>113</v>
      </c>
      <c r="C51" s="30">
        <f>C52+C57+C60+C63</f>
        <v>3652130</v>
      </c>
      <c r="D51" s="30">
        <f>D52+D57+D60</f>
        <v>3316000</v>
      </c>
      <c r="E51" s="30">
        <f>E52+E57+E60</f>
        <v>3698900</v>
      </c>
    </row>
    <row r="52" spans="1:5" s="27" customFormat="1" x14ac:dyDescent="0.25">
      <c r="A52" s="277" t="s">
        <v>114</v>
      </c>
      <c r="B52" s="29" t="s">
        <v>115</v>
      </c>
      <c r="C52" s="30">
        <f>C53+C55</f>
        <v>3299000</v>
      </c>
      <c r="D52" s="30">
        <f>D53+D55</f>
        <v>3207000</v>
      </c>
      <c r="E52" s="30">
        <f>E53+E55</f>
        <v>3234000</v>
      </c>
    </row>
    <row r="53" spans="1:5" s="27" customFormat="1" x14ac:dyDescent="0.25">
      <c r="A53" s="277" t="s">
        <v>116</v>
      </c>
      <c r="B53" s="29" t="s">
        <v>219</v>
      </c>
      <c r="C53" s="30">
        <f>C54</f>
        <v>3266000</v>
      </c>
      <c r="D53" s="30">
        <f>D54</f>
        <v>3174000</v>
      </c>
      <c r="E53" s="30">
        <f>E54</f>
        <v>3200000</v>
      </c>
    </row>
    <row r="54" spans="1:5" ht="31.5" x14ac:dyDescent="0.25">
      <c r="A54" s="28" t="s">
        <v>118</v>
      </c>
      <c r="B54" s="29" t="s">
        <v>224</v>
      </c>
      <c r="C54" s="30">
        <v>3266000</v>
      </c>
      <c r="D54" s="30">
        <v>3174000</v>
      </c>
      <c r="E54" s="30">
        <v>3200000</v>
      </c>
    </row>
    <row r="55" spans="1:5" ht="31.5" x14ac:dyDescent="0.25">
      <c r="A55" s="28" t="s">
        <v>118</v>
      </c>
      <c r="B55" s="29" t="s">
        <v>117</v>
      </c>
      <c r="C55" s="30">
        <f>C56</f>
        <v>33000</v>
      </c>
      <c r="D55" s="30">
        <f>D56</f>
        <v>33000</v>
      </c>
      <c r="E55" s="30">
        <f>E56</f>
        <v>34000</v>
      </c>
    </row>
    <row r="56" spans="1:5" ht="31.5" x14ac:dyDescent="0.25">
      <c r="A56" s="28" t="s">
        <v>118</v>
      </c>
      <c r="B56" s="29" t="s">
        <v>119</v>
      </c>
      <c r="C56" s="30">
        <v>33000</v>
      </c>
      <c r="D56" s="30">
        <v>33000</v>
      </c>
      <c r="E56" s="30">
        <v>34000</v>
      </c>
    </row>
    <row r="57" spans="1:5" ht="31.5" x14ac:dyDescent="0.25">
      <c r="A57" s="28"/>
      <c r="B57" s="29" t="s">
        <v>223</v>
      </c>
      <c r="C57" s="30">
        <f t="shared" ref="C57:E58" si="5">C58</f>
        <v>0</v>
      </c>
      <c r="D57" s="30">
        <f t="shared" si="5"/>
        <v>0</v>
      </c>
      <c r="E57" s="30">
        <f t="shared" si="5"/>
        <v>352100</v>
      </c>
    </row>
    <row r="58" spans="1:5" x14ac:dyDescent="0.25">
      <c r="A58" s="28"/>
      <c r="B58" s="29" t="s">
        <v>222</v>
      </c>
      <c r="C58" s="30">
        <f t="shared" si="5"/>
        <v>0</v>
      </c>
      <c r="D58" s="30">
        <f t="shared" si="5"/>
        <v>0</v>
      </c>
      <c r="E58" s="30">
        <f t="shared" si="5"/>
        <v>352100</v>
      </c>
    </row>
    <row r="59" spans="1:5" x14ac:dyDescent="0.25">
      <c r="A59" s="28"/>
      <c r="B59" s="29" t="s">
        <v>221</v>
      </c>
      <c r="C59" s="30">
        <v>0</v>
      </c>
      <c r="D59" s="30">
        <v>0</v>
      </c>
      <c r="E59" s="30">
        <v>352100</v>
      </c>
    </row>
    <row r="60" spans="1:5" x14ac:dyDescent="0.25">
      <c r="A60" s="277" t="s">
        <v>120</v>
      </c>
      <c r="B60" s="29" t="s">
        <v>121</v>
      </c>
      <c r="C60" s="30">
        <f t="shared" ref="C60:E61" si="6">C61</f>
        <v>105400</v>
      </c>
      <c r="D60" s="30">
        <f t="shared" si="6"/>
        <v>109000</v>
      </c>
      <c r="E60" s="30">
        <f t="shared" si="6"/>
        <v>112800</v>
      </c>
    </row>
    <row r="61" spans="1:5" ht="31.5" x14ac:dyDescent="0.25">
      <c r="A61" s="277" t="s">
        <v>122</v>
      </c>
      <c r="B61" s="29" t="s">
        <v>123</v>
      </c>
      <c r="C61" s="30">
        <f t="shared" si="6"/>
        <v>105400</v>
      </c>
      <c r="D61" s="30">
        <f t="shared" si="6"/>
        <v>109000</v>
      </c>
      <c r="E61" s="30">
        <f t="shared" si="6"/>
        <v>112800</v>
      </c>
    </row>
    <row r="62" spans="1:5" ht="31.5" x14ac:dyDescent="0.25">
      <c r="A62" s="28" t="s">
        <v>124</v>
      </c>
      <c r="B62" s="29" t="s">
        <v>125</v>
      </c>
      <c r="C62" s="30">
        <v>105400</v>
      </c>
      <c r="D62" s="30">
        <v>109000</v>
      </c>
      <c r="E62" s="30">
        <v>112800</v>
      </c>
    </row>
    <row r="63" spans="1:5" x14ac:dyDescent="0.25">
      <c r="A63" s="28"/>
      <c r="B63" s="29" t="s">
        <v>225</v>
      </c>
      <c r="C63" s="30">
        <f t="shared" ref="C63:E64" si="7">C64</f>
        <v>247730</v>
      </c>
      <c r="D63" s="30">
        <f t="shared" si="7"/>
        <v>0</v>
      </c>
      <c r="E63" s="30">
        <f t="shared" si="7"/>
        <v>0</v>
      </c>
    </row>
    <row r="64" spans="1:5" x14ac:dyDescent="0.25">
      <c r="A64" s="28"/>
      <c r="B64" s="29" t="s">
        <v>226</v>
      </c>
      <c r="C64" s="30">
        <f t="shared" si="7"/>
        <v>247730</v>
      </c>
      <c r="D64" s="30">
        <f t="shared" si="7"/>
        <v>0</v>
      </c>
      <c r="E64" s="30">
        <f t="shared" si="7"/>
        <v>0</v>
      </c>
    </row>
    <row r="65" spans="1:5" ht="31.5" x14ac:dyDescent="0.25">
      <c r="A65" s="28"/>
      <c r="B65" s="29" t="s">
        <v>227</v>
      </c>
      <c r="C65" s="30">
        <v>247730</v>
      </c>
      <c r="D65" s="30">
        <v>0</v>
      </c>
      <c r="E65" s="30">
        <v>0</v>
      </c>
    </row>
    <row r="66" spans="1:5" s="27" customFormat="1" ht="15.95" customHeight="1" x14ac:dyDescent="0.25">
      <c r="A66" s="32"/>
      <c r="B66" s="278" t="s">
        <v>126</v>
      </c>
      <c r="C66" s="279">
        <f>C10</f>
        <v>5339130</v>
      </c>
      <c r="D66" s="279">
        <f>D10</f>
        <v>5078000</v>
      </c>
      <c r="E66" s="279">
        <f>E10</f>
        <v>5506900</v>
      </c>
    </row>
  </sheetData>
  <mergeCells count="4">
    <mergeCell ref="A6:E6"/>
    <mergeCell ref="A8:A9"/>
    <mergeCell ref="B8:B9"/>
    <mergeCell ref="D4:E4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60" zoomScaleNormal="100" workbookViewId="0">
      <selection activeCell="G5" sqref="G5"/>
    </sheetView>
  </sheetViews>
  <sheetFormatPr defaultRowHeight="12.75" x14ac:dyDescent="0.2"/>
  <cols>
    <col min="1" max="1" width="80.33203125" style="36" customWidth="1"/>
    <col min="2" max="2" width="0" style="36" hidden="1" customWidth="1"/>
    <col min="3" max="3" width="5.6640625" style="36" customWidth="1"/>
    <col min="4" max="4" width="7.6640625" style="36" customWidth="1"/>
    <col min="5" max="6" width="0" style="36" hidden="1" customWidth="1"/>
    <col min="7" max="7" width="18.33203125" style="36" customWidth="1"/>
    <col min="8" max="8" width="17.1640625" style="36" customWidth="1"/>
    <col min="9" max="9" width="16.6640625" style="36" customWidth="1"/>
    <col min="10" max="241" width="10.6640625" style="36" customWidth="1"/>
    <col min="242" max="16384" width="9.33203125" style="36"/>
  </cols>
  <sheetData>
    <row r="1" spans="1:9" ht="15" customHeight="1" x14ac:dyDescent="0.3">
      <c r="A1" s="33"/>
      <c r="B1" s="33"/>
      <c r="C1" s="33"/>
      <c r="D1" s="20"/>
      <c r="E1" s="20"/>
      <c r="F1" s="20"/>
      <c r="G1" s="34" t="s">
        <v>127</v>
      </c>
      <c r="H1" s="35"/>
      <c r="I1" s="35"/>
    </row>
    <row r="2" spans="1:9" ht="15" customHeight="1" x14ac:dyDescent="0.3">
      <c r="A2" s="33"/>
      <c r="B2" s="33"/>
      <c r="C2" s="33"/>
      <c r="D2" s="20"/>
      <c r="E2" s="20"/>
      <c r="F2" s="20"/>
      <c r="G2" s="37" t="s">
        <v>25</v>
      </c>
      <c r="H2" s="35"/>
      <c r="I2" s="35"/>
    </row>
    <row r="3" spans="1:9" ht="15" customHeight="1" x14ac:dyDescent="0.3">
      <c r="A3" s="33"/>
      <c r="B3" s="33"/>
      <c r="C3" s="33"/>
      <c r="D3" s="20"/>
      <c r="E3" s="20"/>
      <c r="F3" s="20"/>
      <c r="G3" s="37" t="s">
        <v>135</v>
      </c>
      <c r="H3" s="35"/>
      <c r="I3" s="35"/>
    </row>
    <row r="4" spans="1:9" ht="15" customHeight="1" x14ac:dyDescent="0.3">
      <c r="A4" s="33"/>
      <c r="B4" s="38"/>
      <c r="C4" s="39"/>
      <c r="D4" s="19"/>
      <c r="E4" s="19"/>
      <c r="F4" s="19"/>
      <c r="G4" s="288" t="s">
        <v>246</v>
      </c>
      <c r="H4" s="289"/>
      <c r="I4" s="35"/>
    </row>
    <row r="5" spans="1:9" ht="17.25" customHeight="1" x14ac:dyDescent="0.3">
      <c r="A5" s="33"/>
      <c r="B5" s="38"/>
      <c r="C5" s="39"/>
      <c r="D5" s="19"/>
      <c r="E5" s="19"/>
      <c r="F5" s="19"/>
      <c r="G5" s="35"/>
      <c r="H5" s="35"/>
      <c r="I5" s="35"/>
    </row>
    <row r="6" spans="1:9" ht="37.5" customHeight="1" x14ac:dyDescent="0.2">
      <c r="A6" s="291" t="s">
        <v>240</v>
      </c>
      <c r="B6" s="291"/>
      <c r="C6" s="291"/>
      <c r="D6" s="291"/>
      <c r="E6" s="291"/>
      <c r="F6" s="291"/>
      <c r="G6" s="291"/>
      <c r="H6" s="291"/>
      <c r="I6" s="291"/>
    </row>
    <row r="7" spans="1:9" ht="11.25" customHeight="1" thickBot="1" x14ac:dyDescent="0.35">
      <c r="A7" s="33"/>
      <c r="B7" s="33"/>
      <c r="C7" s="33"/>
      <c r="D7" s="20"/>
      <c r="E7" s="20"/>
      <c r="F7" s="20"/>
      <c r="G7" s="35"/>
      <c r="H7" s="35"/>
      <c r="I7" s="35"/>
    </row>
    <row r="8" spans="1:9" ht="18.75" hidden="1" customHeight="1" x14ac:dyDescent="0.2">
      <c r="A8" s="40"/>
      <c r="B8" s="41"/>
      <c r="C8" s="41"/>
      <c r="D8" s="41"/>
      <c r="E8" s="41"/>
      <c r="F8" s="41"/>
      <c r="G8" s="41"/>
      <c r="H8" s="41"/>
      <c r="I8" s="42" t="s">
        <v>19</v>
      </c>
    </row>
    <row r="9" spans="1:9" ht="18" customHeight="1" thickBot="1" x14ac:dyDescent="0.25">
      <c r="A9" s="43" t="s">
        <v>128</v>
      </c>
      <c r="B9" s="45" t="s">
        <v>129</v>
      </c>
      <c r="C9" s="46" t="s">
        <v>130</v>
      </c>
      <c r="D9" s="46" t="s">
        <v>131</v>
      </c>
      <c r="E9" s="47" t="s">
        <v>132</v>
      </c>
      <c r="F9" s="47" t="s">
        <v>133</v>
      </c>
      <c r="G9" s="44">
        <v>2022</v>
      </c>
      <c r="H9" s="44">
        <v>2023</v>
      </c>
      <c r="I9" s="48">
        <v>2024</v>
      </c>
    </row>
    <row r="10" spans="1:9" ht="15.95" customHeight="1" x14ac:dyDescent="0.2">
      <c r="A10" s="125" t="s">
        <v>202</v>
      </c>
      <c r="B10" s="126"/>
      <c r="C10" s="144">
        <v>1</v>
      </c>
      <c r="D10" s="144">
        <v>0</v>
      </c>
      <c r="E10" s="292"/>
      <c r="F10" s="292"/>
      <c r="G10" s="127">
        <f>G11+G12+G13</f>
        <v>2490610</v>
      </c>
      <c r="H10" s="127">
        <f>H11+H12+H13</f>
        <v>2431480</v>
      </c>
      <c r="I10" s="128">
        <f>I11+I12+I13</f>
        <v>2604680</v>
      </c>
    </row>
    <row r="11" spans="1:9" ht="27.75" customHeight="1" x14ac:dyDescent="0.2">
      <c r="A11" s="129" t="s">
        <v>154</v>
      </c>
      <c r="B11" s="130"/>
      <c r="C11" s="131">
        <v>1</v>
      </c>
      <c r="D11" s="131">
        <v>2</v>
      </c>
      <c r="E11" s="290"/>
      <c r="F11" s="290"/>
      <c r="G11" s="132">
        <f>'ПРиложение 7'!O11</f>
        <v>690400</v>
      </c>
      <c r="H11" s="132">
        <f>'ПРиложение 7'!P11</f>
        <v>672400</v>
      </c>
      <c r="I11" s="133">
        <f>'ПРиложение 7'!Q11</f>
        <v>706400</v>
      </c>
    </row>
    <row r="12" spans="1:9" ht="39.75" customHeight="1" x14ac:dyDescent="0.2">
      <c r="A12" s="129" t="s">
        <v>162</v>
      </c>
      <c r="B12" s="130"/>
      <c r="C12" s="131">
        <v>1</v>
      </c>
      <c r="D12" s="131">
        <v>4</v>
      </c>
      <c r="E12" s="290"/>
      <c r="F12" s="290"/>
      <c r="G12" s="132">
        <f>'ПРиложение 7'!O16</f>
        <v>1776710</v>
      </c>
      <c r="H12" s="132">
        <f>'ПРиложение 7'!P16</f>
        <v>1735580</v>
      </c>
      <c r="I12" s="133">
        <f>'ПРиложение 7'!Q16</f>
        <v>1874780</v>
      </c>
    </row>
    <row r="13" spans="1:9" ht="30" customHeight="1" x14ac:dyDescent="0.2">
      <c r="A13" s="129" t="s">
        <v>168</v>
      </c>
      <c r="B13" s="130"/>
      <c r="C13" s="131">
        <v>1</v>
      </c>
      <c r="D13" s="131">
        <v>6</v>
      </c>
      <c r="E13" s="290"/>
      <c r="F13" s="290"/>
      <c r="G13" s="132">
        <f>'ПРиложение 7'!O25</f>
        <v>23500</v>
      </c>
      <c r="H13" s="132">
        <f>'ПРиложение 7'!P25</f>
        <v>23500</v>
      </c>
      <c r="I13" s="133">
        <f>'ПРиложение 7'!Q25</f>
        <v>23500</v>
      </c>
    </row>
    <row r="14" spans="1:9" ht="15.95" customHeight="1" x14ac:dyDescent="0.2">
      <c r="A14" s="134" t="s">
        <v>203</v>
      </c>
      <c r="B14" s="130"/>
      <c r="C14" s="143">
        <v>2</v>
      </c>
      <c r="D14" s="143">
        <v>0</v>
      </c>
      <c r="E14" s="290"/>
      <c r="F14" s="290"/>
      <c r="G14" s="135">
        <f>G15</f>
        <v>107400</v>
      </c>
      <c r="H14" s="135">
        <f>H15</f>
        <v>111000</v>
      </c>
      <c r="I14" s="136">
        <f>I15</f>
        <v>114900</v>
      </c>
    </row>
    <row r="15" spans="1:9" ht="18.75" customHeight="1" x14ac:dyDescent="0.2">
      <c r="A15" s="137" t="s">
        <v>171</v>
      </c>
      <c r="B15" s="130"/>
      <c r="C15" s="131">
        <v>2</v>
      </c>
      <c r="D15" s="131">
        <v>3</v>
      </c>
      <c r="E15" s="290"/>
      <c r="F15" s="290"/>
      <c r="G15" s="132">
        <f>'ПРиложение 7'!O30</f>
        <v>107400</v>
      </c>
      <c r="H15" s="132">
        <f>'ПРиложение 7'!P30</f>
        <v>111000</v>
      </c>
      <c r="I15" s="133">
        <f>'ПРиложение 7'!Q30</f>
        <v>114900</v>
      </c>
    </row>
    <row r="16" spans="1:9" ht="15.75" customHeight="1" x14ac:dyDescent="0.2">
      <c r="A16" s="138" t="s">
        <v>204</v>
      </c>
      <c r="B16" s="130"/>
      <c r="C16" s="143">
        <v>3</v>
      </c>
      <c r="D16" s="143">
        <v>0</v>
      </c>
      <c r="E16" s="290"/>
      <c r="F16" s="290"/>
      <c r="G16" s="135">
        <f>G17</f>
        <v>80000</v>
      </c>
      <c r="H16" s="135">
        <f>H17</f>
        <v>70000</v>
      </c>
      <c r="I16" s="136">
        <f>I17</f>
        <v>80000</v>
      </c>
    </row>
    <row r="17" spans="1:9" ht="15.95" customHeight="1" x14ac:dyDescent="0.2">
      <c r="A17" s="139" t="s">
        <v>176</v>
      </c>
      <c r="B17" s="130"/>
      <c r="C17" s="131">
        <v>3</v>
      </c>
      <c r="D17" s="131">
        <v>10</v>
      </c>
      <c r="E17" s="290"/>
      <c r="F17" s="290"/>
      <c r="G17" s="132">
        <f>'ПРиложение 7'!O37</f>
        <v>80000</v>
      </c>
      <c r="H17" s="132">
        <f>'ПРиложение 7'!P37</f>
        <v>70000</v>
      </c>
      <c r="I17" s="133">
        <f>'ПРиложение 7'!Q37</f>
        <v>80000</v>
      </c>
    </row>
    <row r="18" spans="1:9" ht="15.95" customHeight="1" x14ac:dyDescent="0.2">
      <c r="A18" s="134" t="s">
        <v>205</v>
      </c>
      <c r="B18" s="130"/>
      <c r="C18" s="143">
        <v>4</v>
      </c>
      <c r="D18" s="143">
        <v>0</v>
      </c>
      <c r="E18" s="290"/>
      <c r="F18" s="290"/>
      <c r="G18" s="135">
        <f>G19</f>
        <v>660000</v>
      </c>
      <c r="H18" s="135">
        <f>H19</f>
        <v>581900</v>
      </c>
      <c r="I18" s="136">
        <f>I19</f>
        <v>707000</v>
      </c>
    </row>
    <row r="19" spans="1:9" ht="15.95" customHeight="1" x14ac:dyDescent="0.2">
      <c r="A19" s="140" t="s">
        <v>197</v>
      </c>
      <c r="B19" s="130"/>
      <c r="C19" s="131">
        <v>4</v>
      </c>
      <c r="D19" s="131">
        <v>9</v>
      </c>
      <c r="E19" s="290"/>
      <c r="F19" s="290"/>
      <c r="G19" s="132">
        <f>'ПРиложение 7'!O43</f>
        <v>660000</v>
      </c>
      <c r="H19" s="132">
        <f>'ПРиложение 7'!P43</f>
        <v>581900</v>
      </c>
      <c r="I19" s="133">
        <f>'ПРиложение 7'!Q43</f>
        <v>707000</v>
      </c>
    </row>
    <row r="20" spans="1:9" ht="15.95" customHeight="1" x14ac:dyDescent="0.2">
      <c r="A20" s="134" t="s">
        <v>206</v>
      </c>
      <c r="B20" s="130"/>
      <c r="C20" s="143">
        <v>5</v>
      </c>
      <c r="D20" s="143">
        <v>0</v>
      </c>
      <c r="E20" s="290"/>
      <c r="F20" s="290"/>
      <c r="G20" s="135">
        <f>G21</f>
        <v>30000</v>
      </c>
      <c r="H20" s="135">
        <f>H21</f>
        <v>30000</v>
      </c>
      <c r="I20" s="136">
        <f>I21</f>
        <v>50000</v>
      </c>
    </row>
    <row r="21" spans="1:9" ht="15.95" customHeight="1" x14ac:dyDescent="0.2">
      <c r="A21" s="140" t="s">
        <v>185</v>
      </c>
      <c r="B21" s="130"/>
      <c r="C21" s="131">
        <v>5</v>
      </c>
      <c r="D21" s="131">
        <v>3</v>
      </c>
      <c r="E21" s="290"/>
      <c r="F21" s="290"/>
      <c r="G21" s="132">
        <f>'ПРиложение 7'!O53</f>
        <v>30000</v>
      </c>
      <c r="H21" s="132">
        <f>'ПРиложение 7'!P53</f>
        <v>30000</v>
      </c>
      <c r="I21" s="133">
        <f>'ПРиложение 7'!Q53</f>
        <v>50000</v>
      </c>
    </row>
    <row r="22" spans="1:9" ht="15.95" customHeight="1" x14ac:dyDescent="0.2">
      <c r="A22" s="134" t="s">
        <v>207</v>
      </c>
      <c r="B22" s="130"/>
      <c r="C22" s="143">
        <v>8</v>
      </c>
      <c r="D22" s="143">
        <v>0</v>
      </c>
      <c r="E22" s="290"/>
      <c r="F22" s="290"/>
      <c r="G22" s="135">
        <f>G23</f>
        <v>1971120</v>
      </c>
      <c r="H22" s="135">
        <f>H23</f>
        <v>1853620</v>
      </c>
      <c r="I22" s="136">
        <f>I23</f>
        <v>1950320</v>
      </c>
    </row>
    <row r="23" spans="1:9" ht="15.95" customHeight="1" x14ac:dyDescent="0.2">
      <c r="A23" s="139" t="s">
        <v>189</v>
      </c>
      <c r="B23" s="130"/>
      <c r="C23" s="131">
        <v>8</v>
      </c>
      <c r="D23" s="131">
        <v>1</v>
      </c>
      <c r="E23" s="290"/>
      <c r="F23" s="290"/>
      <c r="G23" s="132">
        <f>'ПРиложение 7'!O59</f>
        <v>1971120</v>
      </c>
      <c r="H23" s="132">
        <f>'ПРиложение 7'!P59</f>
        <v>1853620</v>
      </c>
      <c r="I23" s="133">
        <f>'ПРиложение 7'!Q59</f>
        <v>1950320</v>
      </c>
    </row>
    <row r="24" spans="1:9" ht="15.95" customHeight="1" thickBot="1" x14ac:dyDescent="0.25">
      <c r="A24" s="149" t="s">
        <v>134</v>
      </c>
      <c r="B24" s="130"/>
      <c r="C24" s="150" t="s">
        <v>208</v>
      </c>
      <c r="D24" s="150" t="s">
        <v>208</v>
      </c>
      <c r="E24" s="290"/>
      <c r="F24" s="290"/>
      <c r="G24" s="141">
        <f>G10+G14+G16+G18+G20+G22</f>
        <v>5339130</v>
      </c>
      <c r="H24" s="141">
        <f>H10+H14+H16+H18+H20+H22</f>
        <v>5078000</v>
      </c>
      <c r="I24" s="142">
        <f>I10+I14+I16+I18+I20+I22</f>
        <v>5506900</v>
      </c>
    </row>
    <row r="25" spans="1:9" ht="25.5" customHeight="1" x14ac:dyDescent="0.3">
      <c r="A25" s="20"/>
      <c r="B25" s="20"/>
      <c r="C25" s="20"/>
      <c r="D25" s="20"/>
      <c r="E25" s="20"/>
      <c r="F25" s="20"/>
      <c r="G25" s="20"/>
      <c r="H25" s="50"/>
      <c r="I25" s="50"/>
    </row>
  </sheetData>
  <mergeCells count="17">
    <mergeCell ref="E20:F20"/>
    <mergeCell ref="A6:I6"/>
    <mergeCell ref="E10:F10"/>
    <mergeCell ref="E11:F11"/>
    <mergeCell ref="E12:F12"/>
    <mergeCell ref="E13:F13"/>
    <mergeCell ref="E14:F14"/>
    <mergeCell ref="G4:H4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view="pageBreakPreview" topLeftCell="B12" zoomScale="60" zoomScaleNormal="100" workbookViewId="0">
      <selection activeCell="Y18" sqref="Y18"/>
    </sheetView>
  </sheetViews>
  <sheetFormatPr defaultRowHeight="12.75" x14ac:dyDescent="0.2"/>
  <cols>
    <col min="1" max="1" width="1.6640625" style="36" hidden="1" customWidth="1"/>
    <col min="2" max="2" width="1" style="36" customWidth="1"/>
    <col min="3" max="3" width="0.83203125" style="36" customWidth="1"/>
    <col min="4" max="5" width="0.6640625" style="36" customWidth="1"/>
    <col min="6" max="6" width="67" style="36" customWidth="1"/>
    <col min="7" max="7" width="6" style="36" customWidth="1"/>
    <col min="8" max="8" width="6.6640625" style="36" customWidth="1"/>
    <col min="9" max="9" width="13.5" style="123" customWidth="1"/>
    <col min="10" max="10" width="6.5" style="105" customWidth="1"/>
    <col min="11" max="14" width="0" style="36" hidden="1" customWidth="1"/>
    <col min="15" max="15" width="16" style="36" customWidth="1"/>
    <col min="16" max="16" width="14.83203125" style="36" customWidth="1"/>
    <col min="17" max="17" width="15" style="36" customWidth="1"/>
    <col min="18" max="16384" width="9.33203125" style="36"/>
  </cols>
  <sheetData>
    <row r="1" spans="1:17" ht="18" x14ac:dyDescent="0.25">
      <c r="A1" s="110"/>
      <c r="B1" s="110"/>
      <c r="C1" s="110"/>
      <c r="D1" s="110"/>
      <c r="E1" s="110"/>
      <c r="F1" s="110"/>
      <c r="G1" s="110"/>
      <c r="H1" s="110"/>
      <c r="I1" s="145" t="s">
        <v>200</v>
      </c>
      <c r="J1" s="111"/>
      <c r="K1" s="111"/>
      <c r="L1" s="110"/>
      <c r="M1" s="110"/>
      <c r="N1" s="110"/>
      <c r="O1" s="110"/>
      <c r="P1" s="110"/>
      <c r="Q1" s="110"/>
    </row>
    <row r="2" spans="1:17" ht="15" customHeight="1" x14ac:dyDescent="0.25">
      <c r="A2" s="110"/>
      <c r="B2" s="110"/>
      <c r="C2" s="110"/>
      <c r="D2" s="110"/>
      <c r="E2" s="110"/>
      <c r="F2" s="110"/>
      <c r="G2" s="110"/>
      <c r="H2" s="110"/>
      <c r="I2" s="145" t="s">
        <v>25</v>
      </c>
      <c r="J2" s="111"/>
      <c r="K2" s="111"/>
      <c r="L2" s="110"/>
      <c r="M2" s="110"/>
      <c r="N2" s="110"/>
      <c r="O2" s="110"/>
      <c r="P2" s="110"/>
      <c r="Q2" s="110"/>
    </row>
    <row r="3" spans="1:17" ht="13.5" customHeight="1" x14ac:dyDescent="0.3">
      <c r="A3" s="110"/>
      <c r="B3" s="110"/>
      <c r="C3" s="110"/>
      <c r="D3" s="110"/>
      <c r="E3" s="110"/>
      <c r="F3" s="110"/>
      <c r="G3" s="110"/>
      <c r="H3" s="110"/>
      <c r="I3" s="145" t="s">
        <v>195</v>
      </c>
      <c r="J3" s="112"/>
      <c r="K3" s="112"/>
      <c r="L3" s="113"/>
      <c r="M3" s="114"/>
      <c r="N3" s="114"/>
      <c r="O3" s="114"/>
      <c r="P3" s="114"/>
      <c r="Q3" s="110"/>
    </row>
    <row r="4" spans="1:17" x14ac:dyDescent="0.2">
      <c r="A4" s="110"/>
      <c r="B4" s="110"/>
      <c r="C4" s="110"/>
      <c r="D4" s="110"/>
      <c r="E4" s="110"/>
      <c r="F4" s="110"/>
      <c r="G4" s="110"/>
      <c r="H4" s="110"/>
      <c r="I4" s="293" t="s">
        <v>247</v>
      </c>
      <c r="J4" s="289"/>
      <c r="K4" s="289"/>
      <c r="L4" s="289"/>
      <c r="M4" s="289"/>
      <c r="N4" s="289"/>
      <c r="O4" s="289"/>
      <c r="P4" s="110"/>
      <c r="Q4" s="110"/>
    </row>
    <row r="5" spans="1:17" x14ac:dyDescent="0.2">
      <c r="A5" s="110"/>
      <c r="B5" s="110"/>
      <c r="C5" s="110"/>
      <c r="D5" s="110"/>
      <c r="E5" s="110"/>
      <c r="F5" s="110"/>
      <c r="G5" s="110"/>
      <c r="H5" s="110"/>
      <c r="I5" s="116"/>
      <c r="J5" s="117"/>
      <c r="K5" s="110"/>
      <c r="L5" s="110"/>
      <c r="M5" s="110"/>
      <c r="N5" s="110"/>
      <c r="O5" s="118"/>
      <c r="P5" s="110"/>
      <c r="Q5" s="110"/>
    </row>
    <row r="6" spans="1:17" ht="79.5" customHeight="1" x14ac:dyDescent="0.3">
      <c r="A6" s="312" t="s">
        <v>234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</row>
    <row r="7" spans="1:17" ht="25.5" customHeight="1" thickBot="1" x14ac:dyDescent="0.25">
      <c r="A7" s="109"/>
      <c r="B7" s="119" t="s">
        <v>136</v>
      </c>
      <c r="C7" s="106"/>
      <c r="D7" s="106"/>
      <c r="E7" s="106"/>
      <c r="F7" s="106"/>
      <c r="G7" s="106"/>
      <c r="H7" s="106" t="s">
        <v>199</v>
      </c>
      <c r="I7" s="120"/>
      <c r="J7" s="107"/>
      <c r="K7" s="108"/>
      <c r="L7" s="108"/>
      <c r="M7" s="108"/>
      <c r="N7" s="108"/>
      <c r="O7" s="108"/>
      <c r="P7" s="118"/>
      <c r="Q7" s="110"/>
    </row>
    <row r="8" spans="1:17" s="51" customFormat="1" ht="26.25" customHeight="1" thickBot="1" x14ac:dyDescent="0.25">
      <c r="A8" s="151"/>
      <c r="B8" s="157"/>
      <c r="C8" s="52"/>
      <c r="D8" s="52"/>
      <c r="E8" s="53"/>
      <c r="F8" s="148" t="s">
        <v>137</v>
      </c>
      <c r="G8" s="146" t="s">
        <v>130</v>
      </c>
      <c r="H8" s="146" t="s">
        <v>131</v>
      </c>
      <c r="I8" s="146" t="s">
        <v>138</v>
      </c>
      <c r="J8" s="146" t="s">
        <v>139</v>
      </c>
      <c r="K8" s="147" t="s">
        <v>140</v>
      </c>
      <c r="L8" s="147" t="s">
        <v>141</v>
      </c>
      <c r="M8" s="147" t="s">
        <v>142</v>
      </c>
      <c r="N8" s="147" t="s">
        <v>143</v>
      </c>
      <c r="O8" s="121">
        <v>2022</v>
      </c>
      <c r="P8" s="122">
        <v>2023</v>
      </c>
      <c r="Q8" s="122">
        <v>2024</v>
      </c>
    </row>
    <row r="9" spans="1:17" s="51" customFormat="1" ht="18.75" customHeight="1" thickTop="1" thickBot="1" x14ac:dyDescent="0.25">
      <c r="A9" s="151"/>
      <c r="B9" s="158"/>
      <c r="C9" s="54"/>
      <c r="D9" s="54"/>
      <c r="E9" s="54"/>
      <c r="F9" s="159">
        <v>1</v>
      </c>
      <c r="G9" s="159">
        <v>2</v>
      </c>
      <c r="H9" s="160">
        <v>3</v>
      </c>
      <c r="I9" s="161">
        <v>4</v>
      </c>
      <c r="J9" s="162">
        <v>5</v>
      </c>
      <c r="K9" s="162">
        <v>7</v>
      </c>
      <c r="L9" s="162">
        <v>8</v>
      </c>
      <c r="M9" s="162">
        <v>9</v>
      </c>
      <c r="N9" s="162">
        <v>10</v>
      </c>
      <c r="O9" s="163">
        <v>6</v>
      </c>
      <c r="P9" s="160">
        <v>7</v>
      </c>
      <c r="Q9" s="152">
        <v>8</v>
      </c>
    </row>
    <row r="10" spans="1:17" s="51" customFormat="1" ht="14.25" customHeight="1" x14ac:dyDescent="0.2">
      <c r="A10" s="153"/>
      <c r="B10" s="314" t="s">
        <v>153</v>
      </c>
      <c r="C10" s="315"/>
      <c r="D10" s="316"/>
      <c r="E10" s="316"/>
      <c r="F10" s="317"/>
      <c r="G10" s="164">
        <v>1</v>
      </c>
      <c r="H10" s="164">
        <v>0</v>
      </c>
      <c r="I10" s="165">
        <v>0</v>
      </c>
      <c r="J10" s="166">
        <v>0</v>
      </c>
      <c r="K10" s="167">
        <v>3576900</v>
      </c>
      <c r="L10" s="168">
        <v>0</v>
      </c>
      <c r="M10" s="168">
        <v>0</v>
      </c>
      <c r="N10" s="169">
        <v>0</v>
      </c>
      <c r="O10" s="170">
        <f>O13+O18+O25</f>
        <v>2490610</v>
      </c>
      <c r="P10" s="170">
        <f>P13+P18+P25</f>
        <v>2431480</v>
      </c>
      <c r="Q10" s="170">
        <f>Q13+Q18+Q25</f>
        <v>2604680</v>
      </c>
    </row>
    <row r="11" spans="1:17" s="51" customFormat="1" ht="24" customHeight="1" x14ac:dyDescent="0.2">
      <c r="A11" s="153"/>
      <c r="B11" s="171"/>
      <c r="C11" s="305" t="s">
        <v>154</v>
      </c>
      <c r="D11" s="306"/>
      <c r="E11" s="306"/>
      <c r="F11" s="307"/>
      <c r="G11" s="172">
        <v>1</v>
      </c>
      <c r="H11" s="172">
        <v>2</v>
      </c>
      <c r="I11" s="173">
        <v>0</v>
      </c>
      <c r="J11" s="174">
        <v>0</v>
      </c>
      <c r="K11" s="175">
        <v>738500</v>
      </c>
      <c r="L11" s="176">
        <v>0</v>
      </c>
      <c r="M11" s="176">
        <v>0</v>
      </c>
      <c r="N11" s="49">
        <v>0</v>
      </c>
      <c r="O11" s="177">
        <f t="shared" ref="O11:Q13" si="0">O12</f>
        <v>690400</v>
      </c>
      <c r="P11" s="177">
        <f t="shared" si="0"/>
        <v>672400</v>
      </c>
      <c r="Q11" s="177">
        <f t="shared" si="0"/>
        <v>706400</v>
      </c>
    </row>
    <row r="12" spans="1:17" s="155" customFormat="1" ht="48.75" customHeight="1" x14ac:dyDescent="0.2">
      <c r="A12" s="154"/>
      <c r="B12" s="178"/>
      <c r="C12" s="57"/>
      <c r="D12" s="318" t="s">
        <v>196</v>
      </c>
      <c r="E12" s="319"/>
      <c r="F12" s="320"/>
      <c r="G12" s="164">
        <v>1</v>
      </c>
      <c r="H12" s="164">
        <v>2</v>
      </c>
      <c r="I12" s="165">
        <v>5700000000</v>
      </c>
      <c r="J12" s="166">
        <v>0</v>
      </c>
      <c r="K12" s="179">
        <v>738500</v>
      </c>
      <c r="L12" s="180">
        <v>0</v>
      </c>
      <c r="M12" s="180">
        <v>0</v>
      </c>
      <c r="N12" s="181">
        <v>0</v>
      </c>
      <c r="O12" s="170">
        <f t="shared" si="0"/>
        <v>690400</v>
      </c>
      <c r="P12" s="170">
        <f t="shared" si="0"/>
        <v>672400</v>
      </c>
      <c r="Q12" s="170">
        <f t="shared" si="0"/>
        <v>706400</v>
      </c>
    </row>
    <row r="13" spans="1:17" s="51" customFormat="1" ht="27" customHeight="1" x14ac:dyDescent="0.2">
      <c r="A13" s="153"/>
      <c r="B13" s="182"/>
      <c r="C13" s="183"/>
      <c r="D13" s="297" t="s">
        <v>156</v>
      </c>
      <c r="E13" s="298"/>
      <c r="F13" s="308"/>
      <c r="G13" s="185">
        <v>1</v>
      </c>
      <c r="H13" s="185">
        <v>2</v>
      </c>
      <c r="I13" s="186">
        <v>5710000000</v>
      </c>
      <c r="J13" s="187">
        <v>0</v>
      </c>
      <c r="K13" s="175">
        <v>738500</v>
      </c>
      <c r="L13" s="176">
        <v>0</v>
      </c>
      <c r="M13" s="176">
        <v>0</v>
      </c>
      <c r="N13" s="49">
        <v>0</v>
      </c>
      <c r="O13" s="188">
        <f t="shared" si="0"/>
        <v>690400</v>
      </c>
      <c r="P13" s="188">
        <f t="shared" si="0"/>
        <v>672400</v>
      </c>
      <c r="Q13" s="188">
        <f t="shared" si="0"/>
        <v>706400</v>
      </c>
    </row>
    <row r="14" spans="1:17" s="51" customFormat="1" ht="14.25" customHeight="1" x14ac:dyDescent="0.2">
      <c r="A14" s="153"/>
      <c r="B14" s="178"/>
      <c r="C14" s="58"/>
      <c r="D14" s="184"/>
      <c r="E14" s="297" t="s">
        <v>158</v>
      </c>
      <c r="F14" s="308"/>
      <c r="G14" s="185">
        <v>1</v>
      </c>
      <c r="H14" s="185">
        <v>2</v>
      </c>
      <c r="I14" s="186">
        <v>5710010010</v>
      </c>
      <c r="J14" s="187">
        <v>0</v>
      </c>
      <c r="K14" s="175">
        <v>738500</v>
      </c>
      <c r="L14" s="176">
        <v>0</v>
      </c>
      <c r="M14" s="176">
        <v>0</v>
      </c>
      <c r="N14" s="49">
        <v>0</v>
      </c>
      <c r="O14" s="188">
        <f>O15</f>
        <v>690400</v>
      </c>
      <c r="P14" s="188">
        <f>P15</f>
        <v>672400</v>
      </c>
      <c r="Q14" s="188">
        <f>Q15</f>
        <v>706400</v>
      </c>
    </row>
    <row r="15" spans="1:17" s="51" customFormat="1" ht="26.25" customHeight="1" x14ac:dyDescent="0.2">
      <c r="A15" s="153"/>
      <c r="B15" s="178"/>
      <c r="C15" s="58"/>
      <c r="D15" s="189"/>
      <c r="E15" s="184"/>
      <c r="F15" s="59" t="s">
        <v>159</v>
      </c>
      <c r="G15" s="185">
        <v>1</v>
      </c>
      <c r="H15" s="185">
        <v>2</v>
      </c>
      <c r="I15" s="186">
        <v>5710010010</v>
      </c>
      <c r="J15" s="187">
        <v>120</v>
      </c>
      <c r="K15" s="175">
        <v>738500</v>
      </c>
      <c r="L15" s="176">
        <v>0</v>
      </c>
      <c r="M15" s="176">
        <v>0</v>
      </c>
      <c r="N15" s="49">
        <v>0</v>
      </c>
      <c r="O15" s="188">
        <f>'Приложение 8'!X16</f>
        <v>690400</v>
      </c>
      <c r="P15" s="188">
        <f>'Приложение 8'!Y16</f>
        <v>672400</v>
      </c>
      <c r="Q15" s="188">
        <f>'Приложение 8'!Z16</f>
        <v>706400</v>
      </c>
    </row>
    <row r="16" spans="1:17" s="51" customFormat="1" ht="37.5" customHeight="1" x14ac:dyDescent="0.2">
      <c r="A16" s="153"/>
      <c r="B16" s="171"/>
      <c r="C16" s="305" t="s">
        <v>162</v>
      </c>
      <c r="D16" s="306"/>
      <c r="E16" s="306"/>
      <c r="F16" s="307"/>
      <c r="G16" s="172">
        <v>1</v>
      </c>
      <c r="H16" s="172">
        <v>4</v>
      </c>
      <c r="I16" s="173">
        <v>0</v>
      </c>
      <c r="J16" s="174">
        <v>0</v>
      </c>
      <c r="K16" s="175">
        <v>2828400</v>
      </c>
      <c r="L16" s="176">
        <v>0</v>
      </c>
      <c r="M16" s="176">
        <v>0</v>
      </c>
      <c r="N16" s="49">
        <v>0</v>
      </c>
      <c r="O16" s="190">
        <f t="shared" ref="O16:Q17" si="1">O17</f>
        <v>1776710</v>
      </c>
      <c r="P16" s="190">
        <f t="shared" si="1"/>
        <v>1735580</v>
      </c>
      <c r="Q16" s="190">
        <f t="shared" si="1"/>
        <v>1874780</v>
      </c>
    </row>
    <row r="17" spans="1:17" s="155" customFormat="1" ht="36.75" customHeight="1" x14ac:dyDescent="0.2">
      <c r="A17" s="154"/>
      <c r="B17" s="178"/>
      <c r="C17" s="57"/>
      <c r="D17" s="297" t="s">
        <v>196</v>
      </c>
      <c r="E17" s="298"/>
      <c r="F17" s="299"/>
      <c r="G17" s="191">
        <v>1</v>
      </c>
      <c r="H17" s="191">
        <v>4</v>
      </c>
      <c r="I17" s="192">
        <v>5700000000</v>
      </c>
      <c r="J17" s="193">
        <v>0</v>
      </c>
      <c r="K17" s="167">
        <v>738500</v>
      </c>
      <c r="L17" s="168">
        <v>0</v>
      </c>
      <c r="M17" s="168">
        <v>0</v>
      </c>
      <c r="N17" s="169">
        <v>0</v>
      </c>
      <c r="O17" s="194">
        <f t="shared" si="1"/>
        <v>1776710</v>
      </c>
      <c r="P17" s="194">
        <f t="shared" si="1"/>
        <v>1735580</v>
      </c>
      <c r="Q17" s="194">
        <f t="shared" si="1"/>
        <v>1874780</v>
      </c>
    </row>
    <row r="18" spans="1:17" s="51" customFormat="1" ht="24.75" customHeight="1" x14ac:dyDescent="0.2">
      <c r="A18" s="153"/>
      <c r="B18" s="182"/>
      <c r="C18" s="183"/>
      <c r="D18" s="297" t="s">
        <v>156</v>
      </c>
      <c r="E18" s="298"/>
      <c r="F18" s="308"/>
      <c r="G18" s="185">
        <v>1</v>
      </c>
      <c r="H18" s="185">
        <v>2</v>
      </c>
      <c r="I18" s="186">
        <v>5710000000</v>
      </c>
      <c r="J18" s="187">
        <v>0</v>
      </c>
      <c r="K18" s="175">
        <v>738500</v>
      </c>
      <c r="L18" s="176">
        <v>0</v>
      </c>
      <c r="M18" s="176">
        <v>0</v>
      </c>
      <c r="N18" s="49">
        <v>0</v>
      </c>
      <c r="O18" s="196">
        <f>O19+O23</f>
        <v>1776710</v>
      </c>
      <c r="P18" s="188">
        <f>P19+P23</f>
        <v>1735580</v>
      </c>
      <c r="Q18" s="188">
        <f>Q19+Q23</f>
        <v>1874780</v>
      </c>
    </row>
    <row r="19" spans="1:17" s="51" customFormat="1" ht="14.25" customHeight="1" x14ac:dyDescent="0.2">
      <c r="A19" s="153"/>
      <c r="B19" s="178"/>
      <c r="C19" s="58"/>
      <c r="D19" s="184"/>
      <c r="E19" s="294" t="s">
        <v>163</v>
      </c>
      <c r="F19" s="294"/>
      <c r="G19" s="185">
        <v>1</v>
      </c>
      <c r="H19" s="185">
        <v>4</v>
      </c>
      <c r="I19" s="186">
        <v>5710010020</v>
      </c>
      <c r="J19" s="187">
        <v>0</v>
      </c>
      <c r="K19" s="175">
        <v>2828400</v>
      </c>
      <c r="L19" s="176">
        <v>0</v>
      </c>
      <c r="M19" s="176">
        <v>0</v>
      </c>
      <c r="N19" s="49">
        <v>0</v>
      </c>
      <c r="O19" s="196">
        <f>O20+O21+O22</f>
        <v>1397120</v>
      </c>
      <c r="P19" s="196">
        <f>P20+P21+P22</f>
        <v>1385630</v>
      </c>
      <c r="Q19" s="196">
        <f>Q20+Q21+Q22</f>
        <v>1571290</v>
      </c>
    </row>
    <row r="20" spans="1:17" s="51" customFormat="1" ht="24.75" customHeight="1" x14ac:dyDescent="0.2">
      <c r="A20" s="153"/>
      <c r="B20" s="178"/>
      <c r="C20" s="58"/>
      <c r="D20" s="189"/>
      <c r="E20" s="184"/>
      <c r="F20" s="59" t="s">
        <v>159</v>
      </c>
      <c r="G20" s="185">
        <v>1</v>
      </c>
      <c r="H20" s="185">
        <v>4</v>
      </c>
      <c r="I20" s="186">
        <v>5710010020</v>
      </c>
      <c r="J20" s="187">
        <v>120</v>
      </c>
      <c r="K20" s="175">
        <v>1951600</v>
      </c>
      <c r="L20" s="176">
        <v>0</v>
      </c>
      <c r="M20" s="176">
        <v>0</v>
      </c>
      <c r="N20" s="49">
        <v>0</v>
      </c>
      <c r="O20" s="188">
        <f>'Приложение 8'!X23</f>
        <v>1250300</v>
      </c>
      <c r="P20" s="188">
        <f>'Приложение 8'!Y23</f>
        <v>1250100</v>
      </c>
      <c r="Q20" s="188">
        <f>'Приложение 8'!Z23</f>
        <v>1400700</v>
      </c>
    </row>
    <row r="21" spans="1:17" s="51" customFormat="1" ht="27.75" customHeight="1" x14ac:dyDescent="0.2">
      <c r="A21" s="153"/>
      <c r="B21" s="178"/>
      <c r="C21" s="58"/>
      <c r="D21" s="189"/>
      <c r="E21" s="184"/>
      <c r="F21" s="59" t="s">
        <v>164</v>
      </c>
      <c r="G21" s="185">
        <v>1</v>
      </c>
      <c r="H21" s="185">
        <v>4</v>
      </c>
      <c r="I21" s="186">
        <v>5710010020</v>
      </c>
      <c r="J21" s="187">
        <v>240</v>
      </c>
      <c r="K21" s="175">
        <v>835700</v>
      </c>
      <c r="L21" s="176">
        <v>0</v>
      </c>
      <c r="M21" s="176">
        <v>0</v>
      </c>
      <c r="N21" s="49">
        <v>0</v>
      </c>
      <c r="O21" s="188">
        <f>'Приложение 8'!X26</f>
        <v>118120</v>
      </c>
      <c r="P21" s="188">
        <f>'Приложение 8'!Y26</f>
        <v>106830</v>
      </c>
      <c r="Q21" s="188">
        <f>'Приложение 8'!Z26</f>
        <v>141890</v>
      </c>
    </row>
    <row r="22" spans="1:17" s="51" customFormat="1" ht="14.25" customHeight="1" x14ac:dyDescent="0.2">
      <c r="A22" s="153"/>
      <c r="B22" s="178"/>
      <c r="C22" s="58"/>
      <c r="D22" s="189"/>
      <c r="E22" s="184"/>
      <c r="F22" s="59" t="s">
        <v>166</v>
      </c>
      <c r="G22" s="185">
        <v>1</v>
      </c>
      <c r="H22" s="185">
        <v>4</v>
      </c>
      <c r="I22" s="186">
        <v>5710010020</v>
      </c>
      <c r="J22" s="187" t="s">
        <v>167</v>
      </c>
      <c r="K22" s="175">
        <v>26500</v>
      </c>
      <c r="L22" s="176">
        <v>0</v>
      </c>
      <c r="M22" s="176">
        <v>0</v>
      </c>
      <c r="N22" s="49">
        <v>0</v>
      </c>
      <c r="O22" s="188">
        <f>'Приложение 8'!X29</f>
        <v>28700</v>
      </c>
      <c r="P22" s="188">
        <f>'Приложение 8'!Y29</f>
        <v>28700</v>
      </c>
      <c r="Q22" s="188">
        <f>'Приложение 8'!Z29</f>
        <v>28700</v>
      </c>
    </row>
    <row r="23" spans="1:17" s="51" customFormat="1" ht="14.25" customHeight="1" x14ac:dyDescent="0.2">
      <c r="A23" s="153"/>
      <c r="B23" s="178"/>
      <c r="C23" s="58"/>
      <c r="D23" s="184"/>
      <c r="E23" s="261"/>
      <c r="F23" s="273" t="s">
        <v>236</v>
      </c>
      <c r="G23" s="185">
        <v>1</v>
      </c>
      <c r="H23" s="185">
        <v>4</v>
      </c>
      <c r="I23" s="186">
        <v>5710015010</v>
      </c>
      <c r="J23" s="187">
        <v>0</v>
      </c>
      <c r="K23" s="175"/>
      <c r="L23" s="176"/>
      <c r="M23" s="176"/>
      <c r="N23" s="49"/>
      <c r="O23" s="280">
        <f>O24</f>
        <v>379590</v>
      </c>
      <c r="P23" s="188">
        <f>P24</f>
        <v>349950</v>
      </c>
      <c r="Q23" s="188">
        <f>Q24</f>
        <v>303490</v>
      </c>
    </row>
    <row r="24" spans="1:17" s="51" customFormat="1" ht="14.25" customHeight="1" x14ac:dyDescent="0.2">
      <c r="A24" s="153"/>
      <c r="B24" s="178"/>
      <c r="C24" s="58"/>
      <c r="D24" s="184"/>
      <c r="E24" s="261"/>
      <c r="F24" s="273" t="s">
        <v>166</v>
      </c>
      <c r="G24" s="185">
        <v>1</v>
      </c>
      <c r="H24" s="185">
        <v>4</v>
      </c>
      <c r="I24" s="186">
        <v>5710015010</v>
      </c>
      <c r="J24" s="187">
        <v>540</v>
      </c>
      <c r="K24" s="175"/>
      <c r="L24" s="176"/>
      <c r="M24" s="176"/>
      <c r="N24" s="49"/>
      <c r="O24" s="188">
        <f>'Приложение 8'!X31</f>
        <v>379590</v>
      </c>
      <c r="P24" s="188">
        <f>'Приложение 8'!Y31</f>
        <v>349950</v>
      </c>
      <c r="Q24" s="188">
        <f>'Приложение 8'!Z31</f>
        <v>303490</v>
      </c>
    </row>
    <row r="25" spans="1:17" s="115" customFormat="1" ht="38.25" customHeight="1" x14ac:dyDescent="0.2">
      <c r="A25" s="156"/>
      <c r="B25" s="197"/>
      <c r="C25" s="198"/>
      <c r="D25" s="309" t="s">
        <v>168</v>
      </c>
      <c r="E25" s="310"/>
      <c r="F25" s="311"/>
      <c r="G25" s="199">
        <v>1</v>
      </c>
      <c r="H25" s="199">
        <v>6</v>
      </c>
      <c r="I25" s="200">
        <v>0</v>
      </c>
      <c r="J25" s="201">
        <v>0</v>
      </c>
      <c r="K25" s="202"/>
      <c r="L25" s="203"/>
      <c r="M25" s="203"/>
      <c r="N25" s="204"/>
      <c r="O25" s="196">
        <f>O26</f>
        <v>23500</v>
      </c>
      <c r="P25" s="196">
        <f t="shared" ref="P25:Q27" si="2">P26</f>
        <v>23500</v>
      </c>
      <c r="Q25" s="196">
        <f t="shared" si="2"/>
        <v>23500</v>
      </c>
    </row>
    <row r="26" spans="1:17" s="115" customFormat="1" ht="39" customHeight="1" x14ac:dyDescent="0.2">
      <c r="A26" s="156"/>
      <c r="B26" s="197"/>
      <c r="C26" s="198"/>
      <c r="D26" s="205"/>
      <c r="E26" s="303" t="s">
        <v>196</v>
      </c>
      <c r="F26" s="304"/>
      <c r="G26" s="206">
        <v>1</v>
      </c>
      <c r="H26" s="206">
        <v>6</v>
      </c>
      <c r="I26" s="207">
        <v>5700000000</v>
      </c>
      <c r="J26" s="208">
        <v>0</v>
      </c>
      <c r="K26" s="202"/>
      <c r="L26" s="203"/>
      <c r="M26" s="203"/>
      <c r="N26" s="204"/>
      <c r="O26" s="196">
        <f>O27</f>
        <v>23500</v>
      </c>
      <c r="P26" s="196">
        <f t="shared" si="2"/>
        <v>23500</v>
      </c>
      <c r="Q26" s="196">
        <f t="shared" si="2"/>
        <v>23500</v>
      </c>
    </row>
    <row r="27" spans="1:17" s="115" customFormat="1" ht="28.5" customHeight="1" x14ac:dyDescent="0.2">
      <c r="A27" s="156"/>
      <c r="B27" s="197"/>
      <c r="C27" s="198"/>
      <c r="D27" s="205"/>
      <c r="E27" s="303" t="s">
        <v>156</v>
      </c>
      <c r="F27" s="304"/>
      <c r="G27" s="209">
        <v>1</v>
      </c>
      <c r="H27" s="209">
        <v>6</v>
      </c>
      <c r="I27" s="210">
        <v>5710000000</v>
      </c>
      <c r="J27" s="211">
        <v>0</v>
      </c>
      <c r="K27" s="202"/>
      <c r="L27" s="203"/>
      <c r="M27" s="203"/>
      <c r="N27" s="204"/>
      <c r="O27" s="196">
        <f>O28</f>
        <v>23500</v>
      </c>
      <c r="P27" s="196">
        <f t="shared" si="2"/>
        <v>23500</v>
      </c>
      <c r="Q27" s="196">
        <f t="shared" si="2"/>
        <v>23500</v>
      </c>
    </row>
    <row r="28" spans="1:17" s="115" customFormat="1" ht="30" customHeight="1" x14ac:dyDescent="0.2">
      <c r="A28" s="156"/>
      <c r="B28" s="197"/>
      <c r="C28" s="198"/>
      <c r="D28" s="205"/>
      <c r="E28" s="212"/>
      <c r="F28" s="213" t="s">
        <v>169</v>
      </c>
      <c r="G28" s="209">
        <v>1</v>
      </c>
      <c r="H28" s="209">
        <v>6</v>
      </c>
      <c r="I28" s="210">
        <v>5710010080</v>
      </c>
      <c r="J28" s="211">
        <v>0</v>
      </c>
      <c r="K28" s="202">
        <v>26500</v>
      </c>
      <c r="L28" s="203">
        <v>0</v>
      </c>
      <c r="M28" s="203">
        <v>0</v>
      </c>
      <c r="N28" s="204">
        <v>0</v>
      </c>
      <c r="O28" s="196">
        <f>O29</f>
        <v>23500</v>
      </c>
      <c r="P28" s="196">
        <f>P29</f>
        <v>23500</v>
      </c>
      <c r="Q28" s="196">
        <f>Q29</f>
        <v>23500</v>
      </c>
    </row>
    <row r="29" spans="1:17" s="115" customFormat="1" ht="15" customHeight="1" x14ac:dyDescent="0.2">
      <c r="A29" s="156"/>
      <c r="B29" s="197"/>
      <c r="C29" s="214"/>
      <c r="D29" s="215"/>
      <c r="E29" s="216"/>
      <c r="F29" s="217" t="s">
        <v>166</v>
      </c>
      <c r="G29" s="209">
        <v>1</v>
      </c>
      <c r="H29" s="209">
        <v>6</v>
      </c>
      <c r="I29" s="210">
        <v>5710010080</v>
      </c>
      <c r="J29" s="211" t="s">
        <v>167</v>
      </c>
      <c r="K29" s="202"/>
      <c r="L29" s="203"/>
      <c r="M29" s="203"/>
      <c r="N29" s="204"/>
      <c r="O29" s="196">
        <f>'Приложение 8'!X35</f>
        <v>23500</v>
      </c>
      <c r="P29" s="196">
        <f>'Приложение 8'!Y35</f>
        <v>23500</v>
      </c>
      <c r="Q29" s="196">
        <f>'Приложение 8'!Z35</f>
        <v>23500</v>
      </c>
    </row>
    <row r="30" spans="1:17" s="51" customFormat="1" ht="14.25" customHeight="1" x14ac:dyDescent="0.2">
      <c r="A30" s="153"/>
      <c r="B30" s="295" t="s">
        <v>170</v>
      </c>
      <c r="C30" s="295"/>
      <c r="D30" s="295"/>
      <c r="E30" s="295"/>
      <c r="F30" s="295"/>
      <c r="G30" s="172">
        <v>2</v>
      </c>
      <c r="H30" s="172">
        <v>0</v>
      </c>
      <c r="I30" s="173">
        <v>0</v>
      </c>
      <c r="J30" s="174">
        <v>0</v>
      </c>
      <c r="K30" s="175">
        <v>158200</v>
      </c>
      <c r="L30" s="176">
        <v>0</v>
      </c>
      <c r="M30" s="176">
        <v>0</v>
      </c>
      <c r="N30" s="49">
        <v>0</v>
      </c>
      <c r="O30" s="177">
        <f>O31</f>
        <v>107400</v>
      </c>
      <c r="P30" s="177">
        <f t="shared" ref="P30:Q33" si="3">P31</f>
        <v>111000</v>
      </c>
      <c r="Q30" s="177">
        <f t="shared" si="3"/>
        <v>114900</v>
      </c>
    </row>
    <row r="31" spans="1:17" s="51" customFormat="1" ht="15" customHeight="1" x14ac:dyDescent="0.2">
      <c r="A31" s="153"/>
      <c r="B31" s="171"/>
      <c r="C31" s="296" t="s">
        <v>171</v>
      </c>
      <c r="D31" s="296"/>
      <c r="E31" s="296"/>
      <c r="F31" s="296"/>
      <c r="G31" s="172">
        <v>2</v>
      </c>
      <c r="H31" s="172">
        <v>3</v>
      </c>
      <c r="I31" s="173">
        <v>0</v>
      </c>
      <c r="J31" s="174">
        <v>0</v>
      </c>
      <c r="K31" s="175">
        <v>158200</v>
      </c>
      <c r="L31" s="176">
        <v>0</v>
      </c>
      <c r="M31" s="176">
        <v>0</v>
      </c>
      <c r="N31" s="49">
        <v>0</v>
      </c>
      <c r="O31" s="177">
        <f>O32</f>
        <v>107400</v>
      </c>
      <c r="P31" s="177">
        <f t="shared" si="3"/>
        <v>111000</v>
      </c>
      <c r="Q31" s="177">
        <f t="shared" si="3"/>
        <v>114900</v>
      </c>
    </row>
    <row r="32" spans="1:17" s="155" customFormat="1" ht="40.5" customHeight="1" x14ac:dyDescent="0.2">
      <c r="A32" s="154"/>
      <c r="B32" s="178"/>
      <c r="C32" s="57"/>
      <c r="D32" s="297" t="s">
        <v>196</v>
      </c>
      <c r="E32" s="298"/>
      <c r="F32" s="299"/>
      <c r="G32" s="191">
        <v>2</v>
      </c>
      <c r="H32" s="191">
        <v>3</v>
      </c>
      <c r="I32" s="192">
        <v>5700000000</v>
      </c>
      <c r="J32" s="193">
        <v>0</v>
      </c>
      <c r="K32" s="167">
        <v>738500</v>
      </c>
      <c r="L32" s="168">
        <v>0</v>
      </c>
      <c r="M32" s="168">
        <v>0</v>
      </c>
      <c r="N32" s="169">
        <v>0</v>
      </c>
      <c r="O32" s="195">
        <f>O33</f>
        <v>107400</v>
      </c>
      <c r="P32" s="195">
        <f t="shared" si="3"/>
        <v>111000</v>
      </c>
      <c r="Q32" s="195">
        <f t="shared" si="3"/>
        <v>114900</v>
      </c>
    </row>
    <row r="33" spans="1:17" s="51" customFormat="1" ht="25.5" customHeight="1" x14ac:dyDescent="0.2">
      <c r="A33" s="153"/>
      <c r="B33" s="178"/>
      <c r="C33" s="57"/>
      <c r="D33" s="294" t="s">
        <v>172</v>
      </c>
      <c r="E33" s="294"/>
      <c r="F33" s="294"/>
      <c r="G33" s="185">
        <v>2</v>
      </c>
      <c r="H33" s="185">
        <v>3</v>
      </c>
      <c r="I33" s="186">
        <v>5720000000</v>
      </c>
      <c r="J33" s="187">
        <v>0</v>
      </c>
      <c r="K33" s="175">
        <v>158200</v>
      </c>
      <c r="L33" s="176">
        <v>0</v>
      </c>
      <c r="M33" s="176">
        <v>0</v>
      </c>
      <c r="N33" s="49">
        <v>0</v>
      </c>
      <c r="O33" s="188">
        <f>O34</f>
        <v>107400</v>
      </c>
      <c r="P33" s="188">
        <f t="shared" si="3"/>
        <v>111000</v>
      </c>
      <c r="Q33" s="188">
        <f t="shared" si="3"/>
        <v>114900</v>
      </c>
    </row>
    <row r="34" spans="1:17" s="51" customFormat="1" ht="26.25" customHeight="1" x14ac:dyDescent="0.2">
      <c r="A34" s="153"/>
      <c r="B34" s="178"/>
      <c r="C34" s="58"/>
      <c r="D34" s="184"/>
      <c r="E34" s="294" t="s">
        <v>173</v>
      </c>
      <c r="F34" s="294"/>
      <c r="G34" s="185">
        <v>2</v>
      </c>
      <c r="H34" s="185">
        <v>3</v>
      </c>
      <c r="I34" s="186">
        <v>5720051180</v>
      </c>
      <c r="J34" s="187">
        <v>0</v>
      </c>
      <c r="K34" s="175">
        <v>158200</v>
      </c>
      <c r="L34" s="176">
        <v>0</v>
      </c>
      <c r="M34" s="176">
        <v>0</v>
      </c>
      <c r="N34" s="49">
        <v>0</v>
      </c>
      <c r="O34" s="188">
        <f>O35+O36</f>
        <v>107400</v>
      </c>
      <c r="P34" s="188">
        <f>P35+P36</f>
        <v>111000</v>
      </c>
      <c r="Q34" s="188">
        <f>Q35+Q36</f>
        <v>114900</v>
      </c>
    </row>
    <row r="35" spans="1:17" s="51" customFormat="1" ht="12" customHeight="1" x14ac:dyDescent="0.2">
      <c r="A35" s="153"/>
      <c r="B35" s="178"/>
      <c r="C35" s="58"/>
      <c r="D35" s="189"/>
      <c r="E35" s="184"/>
      <c r="F35" s="59" t="s">
        <v>159</v>
      </c>
      <c r="G35" s="185">
        <v>2</v>
      </c>
      <c r="H35" s="185">
        <v>3</v>
      </c>
      <c r="I35" s="186">
        <v>5720051180</v>
      </c>
      <c r="J35" s="187">
        <v>120</v>
      </c>
      <c r="K35" s="175">
        <v>144400</v>
      </c>
      <c r="L35" s="176">
        <v>0</v>
      </c>
      <c r="M35" s="176">
        <v>0</v>
      </c>
      <c r="N35" s="49">
        <v>0</v>
      </c>
      <c r="O35" s="188">
        <f>'Приложение 8'!X42</f>
        <v>105400</v>
      </c>
      <c r="P35" s="188">
        <f>'Приложение 8'!Y42</f>
        <v>109000</v>
      </c>
      <c r="Q35" s="188">
        <f>'Приложение 8'!Z42</f>
        <v>112800</v>
      </c>
    </row>
    <row r="36" spans="1:17" s="51" customFormat="1" ht="25.5" customHeight="1" x14ac:dyDescent="0.2">
      <c r="A36" s="153"/>
      <c r="B36" s="178"/>
      <c r="C36" s="58"/>
      <c r="D36" s="189"/>
      <c r="E36" s="184"/>
      <c r="F36" s="59" t="s">
        <v>164</v>
      </c>
      <c r="G36" s="185">
        <v>2</v>
      </c>
      <c r="H36" s="185">
        <v>3</v>
      </c>
      <c r="I36" s="186">
        <v>5720051180</v>
      </c>
      <c r="J36" s="187">
        <v>240</v>
      </c>
      <c r="K36" s="175">
        <v>13800</v>
      </c>
      <c r="L36" s="176">
        <v>0</v>
      </c>
      <c r="M36" s="176">
        <v>0</v>
      </c>
      <c r="N36" s="49">
        <v>0</v>
      </c>
      <c r="O36" s="188">
        <f>'Приложение 8'!X45</f>
        <v>2000</v>
      </c>
      <c r="P36" s="188">
        <f>'Приложение 8'!Y45</f>
        <v>2000</v>
      </c>
      <c r="Q36" s="188">
        <f>'Приложение 8'!Z45</f>
        <v>2100</v>
      </c>
    </row>
    <row r="37" spans="1:17" s="51" customFormat="1" ht="30" customHeight="1" x14ac:dyDescent="0.2">
      <c r="A37" s="153"/>
      <c r="B37" s="295" t="s">
        <v>175</v>
      </c>
      <c r="C37" s="295"/>
      <c r="D37" s="295"/>
      <c r="E37" s="295"/>
      <c r="F37" s="295"/>
      <c r="G37" s="172">
        <v>3</v>
      </c>
      <c r="H37" s="172">
        <v>0</v>
      </c>
      <c r="I37" s="173">
        <v>0</v>
      </c>
      <c r="J37" s="174">
        <v>0</v>
      </c>
      <c r="K37" s="175">
        <v>101200</v>
      </c>
      <c r="L37" s="176">
        <v>0</v>
      </c>
      <c r="M37" s="176">
        <v>0</v>
      </c>
      <c r="N37" s="49">
        <v>0</v>
      </c>
      <c r="O37" s="177">
        <f>O38</f>
        <v>80000</v>
      </c>
      <c r="P37" s="177">
        <f t="shared" ref="P37:Q40" si="4">P38</f>
        <v>70000</v>
      </c>
      <c r="Q37" s="177">
        <f t="shared" si="4"/>
        <v>80000</v>
      </c>
    </row>
    <row r="38" spans="1:17" s="51" customFormat="1" ht="14.25" customHeight="1" x14ac:dyDescent="0.2">
      <c r="A38" s="153"/>
      <c r="B38" s="171"/>
      <c r="C38" s="296" t="s">
        <v>176</v>
      </c>
      <c r="D38" s="296"/>
      <c r="E38" s="296"/>
      <c r="F38" s="296"/>
      <c r="G38" s="172">
        <v>3</v>
      </c>
      <c r="H38" s="172">
        <v>10</v>
      </c>
      <c r="I38" s="173">
        <v>0</v>
      </c>
      <c r="J38" s="174">
        <v>0</v>
      </c>
      <c r="K38" s="175">
        <v>60000</v>
      </c>
      <c r="L38" s="176">
        <v>0</v>
      </c>
      <c r="M38" s="176">
        <v>0</v>
      </c>
      <c r="N38" s="49">
        <v>0</v>
      </c>
      <c r="O38" s="177">
        <f>O39</f>
        <v>80000</v>
      </c>
      <c r="P38" s="177">
        <f t="shared" si="4"/>
        <v>70000</v>
      </c>
      <c r="Q38" s="177">
        <f t="shared" si="4"/>
        <v>80000</v>
      </c>
    </row>
    <row r="39" spans="1:17" s="155" customFormat="1" ht="39.75" customHeight="1" x14ac:dyDescent="0.2">
      <c r="A39" s="154"/>
      <c r="B39" s="178"/>
      <c r="C39" s="57"/>
      <c r="D39" s="297" t="s">
        <v>196</v>
      </c>
      <c r="E39" s="298"/>
      <c r="F39" s="299"/>
      <c r="G39" s="191">
        <v>3</v>
      </c>
      <c r="H39" s="191">
        <v>10</v>
      </c>
      <c r="I39" s="192">
        <v>5700000000</v>
      </c>
      <c r="J39" s="193">
        <v>0</v>
      </c>
      <c r="K39" s="167">
        <v>738500</v>
      </c>
      <c r="L39" s="168">
        <v>0</v>
      </c>
      <c r="M39" s="168">
        <v>0</v>
      </c>
      <c r="N39" s="169">
        <v>0</v>
      </c>
      <c r="O39" s="195">
        <f>O40</f>
        <v>80000</v>
      </c>
      <c r="P39" s="195">
        <f t="shared" si="4"/>
        <v>70000</v>
      </c>
      <c r="Q39" s="195">
        <f t="shared" si="4"/>
        <v>80000</v>
      </c>
    </row>
    <row r="40" spans="1:17" s="51" customFormat="1" ht="26.25" customHeight="1" x14ac:dyDescent="0.2">
      <c r="A40" s="153"/>
      <c r="B40" s="178"/>
      <c r="C40" s="57"/>
      <c r="D40" s="294" t="s">
        <v>177</v>
      </c>
      <c r="E40" s="294"/>
      <c r="F40" s="294"/>
      <c r="G40" s="185">
        <v>3</v>
      </c>
      <c r="H40" s="185">
        <v>10</v>
      </c>
      <c r="I40" s="186">
        <v>5730000000</v>
      </c>
      <c r="J40" s="187">
        <v>0</v>
      </c>
      <c r="K40" s="175">
        <v>60000</v>
      </c>
      <c r="L40" s="176">
        <v>0</v>
      </c>
      <c r="M40" s="176">
        <v>0</v>
      </c>
      <c r="N40" s="49">
        <v>0</v>
      </c>
      <c r="O40" s="188">
        <f>O41</f>
        <v>80000</v>
      </c>
      <c r="P40" s="188">
        <f t="shared" si="4"/>
        <v>70000</v>
      </c>
      <c r="Q40" s="188">
        <f t="shared" si="4"/>
        <v>80000</v>
      </c>
    </row>
    <row r="41" spans="1:17" s="51" customFormat="1" ht="26.25" customHeight="1" x14ac:dyDescent="0.2">
      <c r="A41" s="153"/>
      <c r="B41" s="178"/>
      <c r="C41" s="58"/>
      <c r="D41" s="189"/>
      <c r="E41" s="184"/>
      <c r="F41" s="59" t="s">
        <v>178</v>
      </c>
      <c r="G41" s="185">
        <v>3</v>
      </c>
      <c r="H41" s="185">
        <v>10</v>
      </c>
      <c r="I41" s="186">
        <v>5730095020</v>
      </c>
      <c r="J41" s="187">
        <v>0</v>
      </c>
      <c r="K41" s="175">
        <v>60000</v>
      </c>
      <c r="L41" s="176">
        <v>0</v>
      </c>
      <c r="M41" s="176">
        <v>0</v>
      </c>
      <c r="N41" s="49">
        <v>0</v>
      </c>
      <c r="O41" s="188">
        <f>O42</f>
        <v>80000</v>
      </c>
      <c r="P41" s="188">
        <f>P42</f>
        <v>70000</v>
      </c>
      <c r="Q41" s="188">
        <f>Q42</f>
        <v>80000</v>
      </c>
    </row>
    <row r="42" spans="1:17" s="51" customFormat="1" ht="30.75" customHeight="1" x14ac:dyDescent="0.2">
      <c r="A42" s="153"/>
      <c r="B42" s="178"/>
      <c r="C42" s="58"/>
      <c r="D42" s="189"/>
      <c r="E42" s="184"/>
      <c r="F42" s="59" t="s">
        <v>164</v>
      </c>
      <c r="G42" s="185">
        <v>3</v>
      </c>
      <c r="H42" s="185">
        <v>10</v>
      </c>
      <c r="I42" s="186">
        <v>5730095020</v>
      </c>
      <c r="J42" s="187">
        <v>240</v>
      </c>
      <c r="K42" s="175">
        <v>60000</v>
      </c>
      <c r="L42" s="176">
        <v>0</v>
      </c>
      <c r="M42" s="176">
        <v>0</v>
      </c>
      <c r="N42" s="49">
        <v>0</v>
      </c>
      <c r="O42" s="188">
        <f>'Приложение 8'!X52</f>
        <v>80000</v>
      </c>
      <c r="P42" s="188">
        <f>'Приложение 8'!Y52</f>
        <v>70000</v>
      </c>
      <c r="Q42" s="188">
        <f>'Приложение 8'!Z52</f>
        <v>80000</v>
      </c>
    </row>
    <row r="43" spans="1:17" s="51" customFormat="1" ht="17.25" customHeight="1" x14ac:dyDescent="0.2">
      <c r="A43" s="153"/>
      <c r="B43" s="300" t="s">
        <v>179</v>
      </c>
      <c r="C43" s="301"/>
      <c r="D43" s="301"/>
      <c r="E43" s="301"/>
      <c r="F43" s="302"/>
      <c r="G43" s="172">
        <v>4</v>
      </c>
      <c r="H43" s="172">
        <v>0</v>
      </c>
      <c r="I43" s="173">
        <v>0</v>
      </c>
      <c r="J43" s="174">
        <v>0</v>
      </c>
      <c r="K43" s="218"/>
      <c r="L43" s="219"/>
      <c r="M43" s="219"/>
      <c r="N43" s="56"/>
      <c r="O43" s="177">
        <f>O44</f>
        <v>660000</v>
      </c>
      <c r="P43" s="177">
        <f t="shared" ref="P43:Q46" si="5">P44</f>
        <v>581900</v>
      </c>
      <c r="Q43" s="177">
        <f>Q44+Q49</f>
        <v>707000</v>
      </c>
    </row>
    <row r="44" spans="1:17" s="51" customFormat="1" ht="14.25" customHeight="1" x14ac:dyDescent="0.2">
      <c r="A44" s="153"/>
      <c r="B44" s="171"/>
      <c r="C44" s="296" t="s">
        <v>197</v>
      </c>
      <c r="D44" s="296"/>
      <c r="E44" s="296"/>
      <c r="F44" s="296"/>
      <c r="G44" s="172">
        <v>4</v>
      </c>
      <c r="H44" s="172">
        <v>9</v>
      </c>
      <c r="I44" s="173">
        <v>0</v>
      </c>
      <c r="J44" s="174">
        <v>0</v>
      </c>
      <c r="K44" s="175">
        <v>60000</v>
      </c>
      <c r="L44" s="176">
        <v>0</v>
      </c>
      <c r="M44" s="176">
        <v>0</v>
      </c>
      <c r="N44" s="49">
        <v>0</v>
      </c>
      <c r="O44" s="177">
        <f>O45</f>
        <v>660000</v>
      </c>
      <c r="P44" s="177">
        <f t="shared" si="5"/>
        <v>581900</v>
      </c>
      <c r="Q44" s="177">
        <f t="shared" si="5"/>
        <v>344000</v>
      </c>
    </row>
    <row r="45" spans="1:17" s="155" customFormat="1" ht="39.75" customHeight="1" x14ac:dyDescent="0.2">
      <c r="A45" s="154"/>
      <c r="B45" s="178"/>
      <c r="C45" s="57"/>
      <c r="D45" s="297" t="s">
        <v>196</v>
      </c>
      <c r="E45" s="298"/>
      <c r="F45" s="299"/>
      <c r="G45" s="191">
        <v>4</v>
      </c>
      <c r="H45" s="191">
        <v>9</v>
      </c>
      <c r="I45" s="192">
        <v>5700000000</v>
      </c>
      <c r="J45" s="193">
        <v>0</v>
      </c>
      <c r="K45" s="167">
        <v>738500</v>
      </c>
      <c r="L45" s="168">
        <v>0</v>
      </c>
      <c r="M45" s="168">
        <v>0</v>
      </c>
      <c r="N45" s="169">
        <v>0</v>
      </c>
      <c r="O45" s="195">
        <f>O46</f>
        <v>660000</v>
      </c>
      <c r="P45" s="195">
        <f t="shared" si="5"/>
        <v>581900</v>
      </c>
      <c r="Q45" s="195">
        <f t="shared" si="5"/>
        <v>344000</v>
      </c>
    </row>
    <row r="46" spans="1:17" s="51" customFormat="1" ht="24.75" customHeight="1" x14ac:dyDescent="0.2">
      <c r="A46" s="153"/>
      <c r="B46" s="178"/>
      <c r="C46" s="57"/>
      <c r="D46" s="294" t="s">
        <v>181</v>
      </c>
      <c r="E46" s="294"/>
      <c r="F46" s="294"/>
      <c r="G46" s="185">
        <v>4</v>
      </c>
      <c r="H46" s="185">
        <v>9</v>
      </c>
      <c r="I46" s="186">
        <v>5740000000</v>
      </c>
      <c r="J46" s="187">
        <v>0</v>
      </c>
      <c r="K46" s="175">
        <v>60000</v>
      </c>
      <c r="L46" s="176">
        <v>0</v>
      </c>
      <c r="M46" s="176">
        <v>0</v>
      </c>
      <c r="N46" s="49">
        <v>0</v>
      </c>
      <c r="O46" s="188">
        <f>O47</f>
        <v>660000</v>
      </c>
      <c r="P46" s="188">
        <f t="shared" si="5"/>
        <v>581900</v>
      </c>
      <c r="Q46" s="188">
        <f t="shared" si="5"/>
        <v>344000</v>
      </c>
    </row>
    <row r="47" spans="1:17" s="51" customFormat="1" ht="26.25" customHeight="1" x14ac:dyDescent="0.2">
      <c r="A47" s="153"/>
      <c r="B47" s="178"/>
      <c r="C47" s="58"/>
      <c r="D47" s="184"/>
      <c r="E47" s="294" t="s">
        <v>182</v>
      </c>
      <c r="F47" s="294"/>
      <c r="G47" s="185">
        <v>4</v>
      </c>
      <c r="H47" s="185">
        <v>9</v>
      </c>
      <c r="I47" s="186">
        <v>5740095280</v>
      </c>
      <c r="J47" s="187">
        <v>0</v>
      </c>
      <c r="K47" s="175">
        <v>60000</v>
      </c>
      <c r="L47" s="176">
        <v>0</v>
      </c>
      <c r="M47" s="176">
        <v>0</v>
      </c>
      <c r="N47" s="49">
        <v>0</v>
      </c>
      <c r="O47" s="188">
        <f>O48</f>
        <v>660000</v>
      </c>
      <c r="P47" s="188">
        <f>P48</f>
        <v>581900</v>
      </c>
      <c r="Q47" s="188">
        <f>Q48</f>
        <v>344000</v>
      </c>
    </row>
    <row r="48" spans="1:17" s="51" customFormat="1" ht="26.25" customHeight="1" x14ac:dyDescent="0.2">
      <c r="A48" s="153"/>
      <c r="B48" s="178"/>
      <c r="C48" s="58"/>
      <c r="D48" s="189"/>
      <c r="E48" s="184"/>
      <c r="F48" s="59" t="s">
        <v>164</v>
      </c>
      <c r="G48" s="185">
        <v>4</v>
      </c>
      <c r="H48" s="185">
        <v>9</v>
      </c>
      <c r="I48" s="186">
        <v>5740095280</v>
      </c>
      <c r="J48" s="187">
        <v>240</v>
      </c>
      <c r="K48" s="175">
        <v>60000</v>
      </c>
      <c r="L48" s="176">
        <v>0</v>
      </c>
      <c r="M48" s="176">
        <v>0</v>
      </c>
      <c r="N48" s="49">
        <v>0</v>
      </c>
      <c r="O48" s="188">
        <f>'Приложение 8'!X59</f>
        <v>660000</v>
      </c>
      <c r="P48" s="188">
        <f>'Приложение 8'!Y59</f>
        <v>581900</v>
      </c>
      <c r="Q48" s="188">
        <f>'Приложение 8'!Z59</f>
        <v>344000</v>
      </c>
    </row>
    <row r="49" spans="1:17" s="51" customFormat="1" ht="26.25" customHeight="1" x14ac:dyDescent="0.2">
      <c r="A49" s="153"/>
      <c r="B49" s="178"/>
      <c r="C49" s="260"/>
      <c r="D49" s="262"/>
      <c r="E49" s="261"/>
      <c r="F49" s="273" t="s">
        <v>237</v>
      </c>
      <c r="G49" s="185">
        <v>4</v>
      </c>
      <c r="H49" s="185">
        <v>12</v>
      </c>
      <c r="I49" s="186">
        <v>5770000000</v>
      </c>
      <c r="J49" s="187">
        <v>0</v>
      </c>
      <c r="K49" s="175"/>
      <c r="L49" s="176"/>
      <c r="M49" s="176"/>
      <c r="N49" s="49"/>
      <c r="O49" s="188">
        <f t="shared" ref="O49:Q51" si="6">O50</f>
        <v>0</v>
      </c>
      <c r="P49" s="188">
        <f t="shared" si="6"/>
        <v>0</v>
      </c>
      <c r="Q49" s="188">
        <f t="shared" si="6"/>
        <v>363000</v>
      </c>
    </row>
    <row r="50" spans="1:17" s="51" customFormat="1" ht="69" customHeight="1" x14ac:dyDescent="0.2">
      <c r="A50" s="153"/>
      <c r="B50" s="178"/>
      <c r="C50" s="260"/>
      <c r="D50" s="262"/>
      <c r="E50" s="261"/>
      <c r="F50" s="273" t="s">
        <v>231</v>
      </c>
      <c r="G50" s="185">
        <v>4</v>
      </c>
      <c r="H50" s="185">
        <v>12</v>
      </c>
      <c r="I50" s="276" t="s">
        <v>233</v>
      </c>
      <c r="J50" s="187">
        <v>0</v>
      </c>
      <c r="K50" s="175"/>
      <c r="L50" s="176"/>
      <c r="M50" s="176"/>
      <c r="N50" s="49"/>
      <c r="O50" s="188">
        <f t="shared" si="6"/>
        <v>0</v>
      </c>
      <c r="P50" s="188">
        <f t="shared" si="6"/>
        <v>0</v>
      </c>
      <c r="Q50" s="188">
        <f t="shared" si="6"/>
        <v>363000</v>
      </c>
    </row>
    <row r="51" spans="1:17" s="51" customFormat="1" ht="26.25" customHeight="1" x14ac:dyDescent="0.2">
      <c r="A51" s="153"/>
      <c r="B51" s="178"/>
      <c r="C51" s="260"/>
      <c r="D51" s="262"/>
      <c r="E51" s="261"/>
      <c r="F51" s="273" t="s">
        <v>238</v>
      </c>
      <c r="G51" s="185">
        <v>4</v>
      </c>
      <c r="H51" s="185">
        <v>12</v>
      </c>
      <c r="I51" s="276" t="s">
        <v>233</v>
      </c>
      <c r="J51" s="187">
        <v>240</v>
      </c>
      <c r="K51" s="175"/>
      <c r="L51" s="176"/>
      <c r="M51" s="176"/>
      <c r="N51" s="49"/>
      <c r="O51" s="188">
        <f t="shared" si="6"/>
        <v>0</v>
      </c>
      <c r="P51" s="188">
        <f t="shared" si="6"/>
        <v>0</v>
      </c>
      <c r="Q51" s="188">
        <f t="shared" si="6"/>
        <v>363000</v>
      </c>
    </row>
    <row r="52" spans="1:17" s="51" customFormat="1" ht="26.25" customHeight="1" x14ac:dyDescent="0.2">
      <c r="A52" s="153"/>
      <c r="B52" s="178"/>
      <c r="C52" s="260"/>
      <c r="D52" s="262"/>
      <c r="E52" s="261"/>
      <c r="F52" s="273" t="s">
        <v>239</v>
      </c>
      <c r="G52" s="185">
        <v>4</v>
      </c>
      <c r="H52" s="185">
        <v>12</v>
      </c>
      <c r="I52" s="276" t="s">
        <v>233</v>
      </c>
      <c r="J52" s="187">
        <v>244</v>
      </c>
      <c r="K52" s="175"/>
      <c r="L52" s="176"/>
      <c r="M52" s="176"/>
      <c r="N52" s="49"/>
      <c r="O52" s="188">
        <f>'Приложение 8'!X65</f>
        <v>0</v>
      </c>
      <c r="P52" s="188">
        <f>'Приложение 8'!Y65</f>
        <v>0</v>
      </c>
      <c r="Q52" s="188">
        <f>'Приложение 8'!Z65</f>
        <v>363000</v>
      </c>
    </row>
    <row r="53" spans="1:17" s="51" customFormat="1" ht="15" customHeight="1" x14ac:dyDescent="0.2">
      <c r="A53" s="153"/>
      <c r="B53" s="295" t="s">
        <v>184</v>
      </c>
      <c r="C53" s="295"/>
      <c r="D53" s="295"/>
      <c r="E53" s="295"/>
      <c r="F53" s="295"/>
      <c r="G53" s="172">
        <v>5</v>
      </c>
      <c r="H53" s="172">
        <v>0</v>
      </c>
      <c r="I53" s="173">
        <v>0</v>
      </c>
      <c r="J53" s="174">
        <v>0</v>
      </c>
      <c r="K53" s="175">
        <v>2518700</v>
      </c>
      <c r="L53" s="176">
        <v>0</v>
      </c>
      <c r="M53" s="176">
        <v>0</v>
      </c>
      <c r="N53" s="49">
        <v>0</v>
      </c>
      <c r="O53" s="177">
        <f>O54</f>
        <v>30000</v>
      </c>
      <c r="P53" s="177">
        <f t="shared" ref="P53:Q56" si="7">P54</f>
        <v>30000</v>
      </c>
      <c r="Q53" s="177">
        <f t="shared" si="7"/>
        <v>50000</v>
      </c>
    </row>
    <row r="54" spans="1:17" s="51" customFormat="1" ht="14.25" customHeight="1" x14ac:dyDescent="0.2">
      <c r="A54" s="153"/>
      <c r="B54" s="171"/>
      <c r="C54" s="296" t="s">
        <v>185</v>
      </c>
      <c r="D54" s="296"/>
      <c r="E54" s="296"/>
      <c r="F54" s="296"/>
      <c r="G54" s="172">
        <v>5</v>
      </c>
      <c r="H54" s="172">
        <v>3</v>
      </c>
      <c r="I54" s="173">
        <v>0</v>
      </c>
      <c r="J54" s="174">
        <v>0</v>
      </c>
      <c r="K54" s="175">
        <v>2518700</v>
      </c>
      <c r="L54" s="176">
        <v>0</v>
      </c>
      <c r="M54" s="176">
        <v>0</v>
      </c>
      <c r="N54" s="49">
        <v>0</v>
      </c>
      <c r="O54" s="177">
        <f>O55</f>
        <v>30000</v>
      </c>
      <c r="P54" s="177">
        <f t="shared" si="7"/>
        <v>30000</v>
      </c>
      <c r="Q54" s="177">
        <f t="shared" si="7"/>
        <v>50000</v>
      </c>
    </row>
    <row r="55" spans="1:17" s="155" customFormat="1" ht="39.75" customHeight="1" x14ac:dyDescent="0.2">
      <c r="A55" s="154"/>
      <c r="B55" s="178"/>
      <c r="C55" s="57"/>
      <c r="D55" s="297" t="s">
        <v>196</v>
      </c>
      <c r="E55" s="298"/>
      <c r="F55" s="299"/>
      <c r="G55" s="191">
        <v>5</v>
      </c>
      <c r="H55" s="191">
        <v>3</v>
      </c>
      <c r="I55" s="192">
        <v>5700000000</v>
      </c>
      <c r="J55" s="193">
        <v>0</v>
      </c>
      <c r="K55" s="167">
        <v>738500</v>
      </c>
      <c r="L55" s="168">
        <v>0</v>
      </c>
      <c r="M55" s="168">
        <v>0</v>
      </c>
      <c r="N55" s="169">
        <v>0</v>
      </c>
      <c r="O55" s="195">
        <f>O56</f>
        <v>30000</v>
      </c>
      <c r="P55" s="195">
        <f t="shared" si="7"/>
        <v>30000</v>
      </c>
      <c r="Q55" s="195">
        <f t="shared" si="7"/>
        <v>50000</v>
      </c>
    </row>
    <row r="56" spans="1:17" s="51" customFormat="1" ht="24.75" customHeight="1" x14ac:dyDescent="0.2">
      <c r="A56" s="153"/>
      <c r="B56" s="178"/>
      <c r="C56" s="57"/>
      <c r="D56" s="294" t="s">
        <v>186</v>
      </c>
      <c r="E56" s="294"/>
      <c r="F56" s="294"/>
      <c r="G56" s="185">
        <v>5</v>
      </c>
      <c r="H56" s="185">
        <v>3</v>
      </c>
      <c r="I56" s="186">
        <v>5750000000</v>
      </c>
      <c r="J56" s="187">
        <v>0</v>
      </c>
      <c r="K56" s="175">
        <v>2518700</v>
      </c>
      <c r="L56" s="176">
        <v>0</v>
      </c>
      <c r="M56" s="176">
        <v>0</v>
      </c>
      <c r="N56" s="49">
        <v>0</v>
      </c>
      <c r="O56" s="188">
        <f>O57</f>
        <v>30000</v>
      </c>
      <c r="P56" s="188">
        <f t="shared" si="7"/>
        <v>30000</v>
      </c>
      <c r="Q56" s="188">
        <f t="shared" si="7"/>
        <v>50000</v>
      </c>
    </row>
    <row r="57" spans="1:17" s="51" customFormat="1" ht="24.75" customHeight="1" x14ac:dyDescent="0.2">
      <c r="A57" s="153"/>
      <c r="B57" s="178"/>
      <c r="C57" s="58"/>
      <c r="D57" s="184"/>
      <c r="E57" s="294" t="s">
        <v>187</v>
      </c>
      <c r="F57" s="294"/>
      <c r="G57" s="185">
        <v>5</v>
      </c>
      <c r="H57" s="185">
        <v>3</v>
      </c>
      <c r="I57" s="186">
        <v>5750095310</v>
      </c>
      <c r="J57" s="187">
        <v>0</v>
      </c>
      <c r="K57" s="175">
        <v>2518700</v>
      </c>
      <c r="L57" s="176">
        <v>0</v>
      </c>
      <c r="M57" s="176">
        <v>0</v>
      </c>
      <c r="N57" s="49">
        <v>0</v>
      </c>
      <c r="O57" s="188">
        <f>O58</f>
        <v>30000</v>
      </c>
      <c r="P57" s="188">
        <f>P58</f>
        <v>30000</v>
      </c>
      <c r="Q57" s="188">
        <f>Q58</f>
        <v>50000</v>
      </c>
    </row>
    <row r="58" spans="1:17" s="51" customFormat="1" ht="27.75" customHeight="1" x14ac:dyDescent="0.2">
      <c r="A58" s="153"/>
      <c r="B58" s="178"/>
      <c r="C58" s="58"/>
      <c r="D58" s="189"/>
      <c r="E58" s="184"/>
      <c r="F58" s="59" t="s">
        <v>164</v>
      </c>
      <c r="G58" s="185">
        <v>5</v>
      </c>
      <c r="H58" s="185">
        <v>3</v>
      </c>
      <c r="I58" s="186">
        <v>5750095310</v>
      </c>
      <c r="J58" s="187">
        <v>240</v>
      </c>
      <c r="K58" s="175">
        <v>2518700</v>
      </c>
      <c r="L58" s="176">
        <v>0</v>
      </c>
      <c r="M58" s="176">
        <v>0</v>
      </c>
      <c r="N58" s="49">
        <v>0</v>
      </c>
      <c r="O58" s="188">
        <f>'Приложение 8'!X71</f>
        <v>30000</v>
      </c>
      <c r="P58" s="188">
        <f>'Приложение 8'!Y71</f>
        <v>30000</v>
      </c>
      <c r="Q58" s="188">
        <f>'Приложение 8'!Z71</f>
        <v>50000</v>
      </c>
    </row>
    <row r="59" spans="1:17" s="51" customFormat="1" ht="21" customHeight="1" x14ac:dyDescent="0.2">
      <c r="A59" s="153"/>
      <c r="B59" s="295" t="s">
        <v>188</v>
      </c>
      <c r="C59" s="295"/>
      <c r="D59" s="295"/>
      <c r="E59" s="295"/>
      <c r="F59" s="295"/>
      <c r="G59" s="172">
        <v>8</v>
      </c>
      <c r="H59" s="172">
        <v>0</v>
      </c>
      <c r="I59" s="173">
        <v>0</v>
      </c>
      <c r="J59" s="174">
        <v>0</v>
      </c>
      <c r="K59" s="175">
        <v>6434050</v>
      </c>
      <c r="L59" s="176">
        <v>0</v>
      </c>
      <c r="M59" s="176">
        <v>0</v>
      </c>
      <c r="N59" s="49">
        <v>0</v>
      </c>
      <c r="O59" s="190">
        <f t="shared" ref="O59:Q61" si="8">O60</f>
        <v>1971120</v>
      </c>
      <c r="P59" s="177">
        <f t="shared" si="8"/>
        <v>1853620</v>
      </c>
      <c r="Q59" s="177">
        <f t="shared" si="8"/>
        <v>1950320</v>
      </c>
    </row>
    <row r="60" spans="1:17" s="51" customFormat="1" ht="14.25" customHeight="1" x14ac:dyDescent="0.2">
      <c r="A60" s="153"/>
      <c r="B60" s="171"/>
      <c r="C60" s="296" t="s">
        <v>189</v>
      </c>
      <c r="D60" s="296"/>
      <c r="E60" s="296"/>
      <c r="F60" s="296"/>
      <c r="G60" s="172">
        <v>8</v>
      </c>
      <c r="H60" s="172">
        <v>1</v>
      </c>
      <c r="I60" s="173">
        <v>0</v>
      </c>
      <c r="J60" s="174">
        <v>0</v>
      </c>
      <c r="K60" s="175">
        <v>6434050</v>
      </c>
      <c r="L60" s="176">
        <v>0</v>
      </c>
      <c r="M60" s="176">
        <v>0</v>
      </c>
      <c r="N60" s="49">
        <v>0</v>
      </c>
      <c r="O60" s="190">
        <f t="shared" si="8"/>
        <v>1971120</v>
      </c>
      <c r="P60" s="177">
        <f t="shared" si="8"/>
        <v>1853620</v>
      </c>
      <c r="Q60" s="177">
        <f t="shared" si="8"/>
        <v>1950320</v>
      </c>
    </row>
    <row r="61" spans="1:17" s="155" customFormat="1" ht="36" customHeight="1" x14ac:dyDescent="0.2">
      <c r="A61" s="154"/>
      <c r="B61" s="178"/>
      <c r="C61" s="57"/>
      <c r="D61" s="297" t="s">
        <v>196</v>
      </c>
      <c r="E61" s="298"/>
      <c r="F61" s="299"/>
      <c r="G61" s="191">
        <v>8</v>
      </c>
      <c r="H61" s="191">
        <v>1</v>
      </c>
      <c r="I61" s="192">
        <v>5700000000</v>
      </c>
      <c r="J61" s="193">
        <v>0</v>
      </c>
      <c r="K61" s="167">
        <v>738500</v>
      </c>
      <c r="L61" s="168">
        <v>0</v>
      </c>
      <c r="M61" s="168">
        <v>0</v>
      </c>
      <c r="N61" s="169">
        <v>0</v>
      </c>
      <c r="O61" s="194">
        <f t="shared" si="8"/>
        <v>1971120</v>
      </c>
      <c r="P61" s="195">
        <f t="shared" si="8"/>
        <v>1853620</v>
      </c>
      <c r="Q61" s="195">
        <f t="shared" si="8"/>
        <v>1950320</v>
      </c>
    </row>
    <row r="62" spans="1:17" s="51" customFormat="1" ht="30" customHeight="1" x14ac:dyDescent="0.2">
      <c r="A62" s="153"/>
      <c r="B62" s="178"/>
      <c r="C62" s="57"/>
      <c r="D62" s="294" t="s">
        <v>190</v>
      </c>
      <c r="E62" s="294"/>
      <c r="F62" s="294"/>
      <c r="G62" s="185">
        <v>8</v>
      </c>
      <c r="H62" s="185">
        <v>1</v>
      </c>
      <c r="I62" s="186">
        <v>5760000000</v>
      </c>
      <c r="J62" s="187">
        <v>0</v>
      </c>
      <c r="K62" s="175">
        <v>6434050</v>
      </c>
      <c r="L62" s="176">
        <v>0</v>
      </c>
      <c r="M62" s="176">
        <v>0</v>
      </c>
      <c r="N62" s="49">
        <v>0</v>
      </c>
      <c r="O62" s="196">
        <f>O63+O65+O67</f>
        <v>1971120</v>
      </c>
      <c r="P62" s="188">
        <f>P63+P65+P67</f>
        <v>1853620</v>
      </c>
      <c r="Q62" s="188">
        <f>Q63+Q65+Q67</f>
        <v>1950320</v>
      </c>
    </row>
    <row r="63" spans="1:17" s="51" customFormat="1" ht="38.25" customHeight="1" x14ac:dyDescent="0.2">
      <c r="A63" s="153"/>
      <c r="B63" s="178"/>
      <c r="C63" s="58"/>
      <c r="D63" s="189"/>
      <c r="E63" s="184"/>
      <c r="F63" s="59" t="s">
        <v>198</v>
      </c>
      <c r="G63" s="185">
        <v>8</v>
      </c>
      <c r="H63" s="185">
        <v>1</v>
      </c>
      <c r="I63" s="186">
        <v>5760075080</v>
      </c>
      <c r="J63" s="187">
        <v>0</v>
      </c>
      <c r="K63" s="175">
        <v>5655700</v>
      </c>
      <c r="L63" s="176">
        <v>0</v>
      </c>
      <c r="M63" s="176">
        <v>0</v>
      </c>
      <c r="N63" s="49">
        <v>0</v>
      </c>
      <c r="O63" s="196">
        <f>O64</f>
        <v>1395790</v>
      </c>
      <c r="P63" s="196">
        <f>P64</f>
        <v>1643520</v>
      </c>
      <c r="Q63" s="196">
        <f>Q64</f>
        <v>1643520</v>
      </c>
    </row>
    <row r="64" spans="1:17" s="51" customFormat="1" ht="15.75" customHeight="1" x14ac:dyDescent="0.2">
      <c r="A64" s="153"/>
      <c r="B64" s="178"/>
      <c r="C64" s="58"/>
      <c r="D64" s="184"/>
      <c r="E64" s="294" t="s">
        <v>166</v>
      </c>
      <c r="F64" s="294"/>
      <c r="G64" s="185">
        <v>8</v>
      </c>
      <c r="H64" s="185">
        <v>1</v>
      </c>
      <c r="I64" s="186">
        <v>5760075080</v>
      </c>
      <c r="J64" s="187">
        <v>540</v>
      </c>
      <c r="K64" s="175">
        <v>6334050</v>
      </c>
      <c r="L64" s="176">
        <v>0</v>
      </c>
      <c r="M64" s="176">
        <v>0</v>
      </c>
      <c r="N64" s="49">
        <v>0</v>
      </c>
      <c r="O64" s="196">
        <f>'Приложение 8'!X77</f>
        <v>1395790</v>
      </c>
      <c r="P64" s="196">
        <f>'Приложение 8'!Y77</f>
        <v>1643520</v>
      </c>
      <c r="Q64" s="196">
        <f>'Приложение 8'!Z77</f>
        <v>1643520</v>
      </c>
    </row>
    <row r="65" spans="1:17" s="51" customFormat="1" ht="33.75" customHeight="1" x14ac:dyDescent="0.2">
      <c r="A65" s="153"/>
      <c r="B65" s="178"/>
      <c r="C65" s="58"/>
      <c r="D65" s="189"/>
      <c r="E65" s="184"/>
      <c r="F65" s="59" t="s">
        <v>191</v>
      </c>
      <c r="G65" s="185">
        <v>8</v>
      </c>
      <c r="H65" s="185">
        <v>1</v>
      </c>
      <c r="I65" s="186">
        <v>5760095220</v>
      </c>
      <c r="J65" s="187">
        <v>0</v>
      </c>
      <c r="K65" s="175">
        <v>678350</v>
      </c>
      <c r="L65" s="176">
        <v>0</v>
      </c>
      <c r="M65" s="176">
        <v>0</v>
      </c>
      <c r="N65" s="49">
        <v>0</v>
      </c>
      <c r="O65" s="196">
        <f>O66</f>
        <v>327600</v>
      </c>
      <c r="P65" s="196">
        <f>P66</f>
        <v>210100</v>
      </c>
      <c r="Q65" s="196">
        <f>Q66</f>
        <v>306800</v>
      </c>
    </row>
    <row r="66" spans="1:17" s="51" customFormat="1" ht="25.5" customHeight="1" x14ac:dyDescent="0.2">
      <c r="A66" s="153"/>
      <c r="B66" s="178"/>
      <c r="C66" s="58"/>
      <c r="D66" s="184"/>
      <c r="E66" s="294" t="s">
        <v>164</v>
      </c>
      <c r="F66" s="294"/>
      <c r="G66" s="185">
        <v>8</v>
      </c>
      <c r="H66" s="185">
        <v>1</v>
      </c>
      <c r="I66" s="186">
        <v>5760095220</v>
      </c>
      <c r="J66" s="187">
        <v>240</v>
      </c>
      <c r="K66" s="175">
        <v>6334050</v>
      </c>
      <c r="L66" s="176">
        <v>0</v>
      </c>
      <c r="M66" s="176">
        <v>0</v>
      </c>
      <c r="N66" s="49">
        <v>0</v>
      </c>
      <c r="O66" s="196">
        <f>'Приложение 8'!X80</f>
        <v>327600</v>
      </c>
      <c r="P66" s="196">
        <f>'Приложение 8'!Y80</f>
        <v>210100</v>
      </c>
      <c r="Q66" s="196">
        <f>'Приложение 8'!Z80</f>
        <v>306800</v>
      </c>
    </row>
    <row r="67" spans="1:17" s="51" customFormat="1" ht="42" customHeight="1" x14ac:dyDescent="0.2">
      <c r="A67" s="275"/>
      <c r="B67" s="260"/>
      <c r="C67" s="58"/>
      <c r="D67" s="184"/>
      <c r="E67" s="189"/>
      <c r="F67" s="189" t="s">
        <v>228</v>
      </c>
      <c r="G67" s="185">
        <v>8</v>
      </c>
      <c r="H67" s="185">
        <v>1</v>
      </c>
      <c r="I67" s="186">
        <v>5760097030</v>
      </c>
      <c r="J67" s="187">
        <v>0</v>
      </c>
      <c r="K67" s="175"/>
      <c r="L67" s="176"/>
      <c r="M67" s="176"/>
      <c r="N67" s="49"/>
      <c r="O67" s="196">
        <f>O68</f>
        <v>247730</v>
      </c>
      <c r="P67" s="196">
        <f>P68</f>
        <v>0</v>
      </c>
      <c r="Q67" s="196">
        <f>Q68</f>
        <v>0</v>
      </c>
    </row>
    <row r="68" spans="1:17" s="51" customFormat="1" ht="15" customHeight="1" x14ac:dyDescent="0.2">
      <c r="A68" s="275"/>
      <c r="B68" s="260"/>
      <c r="C68" s="58"/>
      <c r="D68" s="184"/>
      <c r="E68" s="189"/>
      <c r="F68" s="189" t="s">
        <v>166</v>
      </c>
      <c r="G68" s="185">
        <v>8</v>
      </c>
      <c r="H68" s="185">
        <v>1</v>
      </c>
      <c r="I68" s="186">
        <v>5760097030</v>
      </c>
      <c r="J68" s="187">
        <v>540</v>
      </c>
      <c r="K68" s="175"/>
      <c r="L68" s="176"/>
      <c r="M68" s="176"/>
      <c r="N68" s="49"/>
      <c r="O68" s="196">
        <v>247730</v>
      </c>
      <c r="P68" s="196">
        <f>'Приложение 8'!Y84</f>
        <v>0</v>
      </c>
      <c r="Q68" s="196">
        <f>'Приложение 8'!Z84</f>
        <v>0</v>
      </c>
    </row>
    <row r="69" spans="1:17" s="51" customFormat="1" ht="18.75" customHeight="1" x14ac:dyDescent="0.2">
      <c r="A69" s="113"/>
      <c r="B69" s="220" t="s">
        <v>201</v>
      </c>
      <c r="C69" s="220"/>
      <c r="D69" s="221"/>
      <c r="E69" s="220"/>
      <c r="F69" s="220"/>
      <c r="G69" s="220"/>
      <c r="H69" s="220"/>
      <c r="I69" s="222"/>
      <c r="J69" s="223"/>
      <c r="K69" s="55">
        <v>15370900</v>
      </c>
      <c r="L69" s="55">
        <v>0</v>
      </c>
      <c r="M69" s="55">
        <v>0</v>
      </c>
      <c r="N69" s="55">
        <v>0</v>
      </c>
      <c r="O69" s="190">
        <f>O10+O30+O37+O43+O53+O59</f>
        <v>5339130</v>
      </c>
      <c r="P69" s="177">
        <f>P10+P30+P37+P43+P53+P59</f>
        <v>5078000</v>
      </c>
      <c r="Q69" s="177">
        <f>Q10+Q30+Q37+Q43+Q53+Q59</f>
        <v>5506900</v>
      </c>
    </row>
    <row r="71" spans="1:17" x14ac:dyDescent="0.2">
      <c r="O71" s="124"/>
      <c r="P71" s="124"/>
      <c r="Q71" s="124"/>
    </row>
  </sheetData>
  <mergeCells count="39">
    <mergeCell ref="A6:Q6"/>
    <mergeCell ref="B10:F10"/>
    <mergeCell ref="C11:F11"/>
    <mergeCell ref="D12:F12"/>
    <mergeCell ref="D13:F13"/>
    <mergeCell ref="E14:F14"/>
    <mergeCell ref="C16:F16"/>
    <mergeCell ref="D17:F17"/>
    <mergeCell ref="D18:F18"/>
    <mergeCell ref="E19:F19"/>
    <mergeCell ref="D25:F25"/>
    <mergeCell ref="E26:F26"/>
    <mergeCell ref="C44:F44"/>
    <mergeCell ref="E27:F27"/>
    <mergeCell ref="B30:F30"/>
    <mergeCell ref="C31:F31"/>
    <mergeCell ref="D32:F32"/>
    <mergeCell ref="D33:F33"/>
    <mergeCell ref="E34:F34"/>
    <mergeCell ref="D46:F46"/>
    <mergeCell ref="E47:F47"/>
    <mergeCell ref="B53:F53"/>
    <mergeCell ref="C54:F54"/>
    <mergeCell ref="D55:F55"/>
    <mergeCell ref="B37:F37"/>
    <mergeCell ref="C38:F38"/>
    <mergeCell ref="D39:F39"/>
    <mergeCell ref="D40:F40"/>
    <mergeCell ref="B43:F43"/>
    <mergeCell ref="I4:O4"/>
    <mergeCell ref="E66:F66"/>
    <mergeCell ref="E64:F64"/>
    <mergeCell ref="D56:F56"/>
    <mergeCell ref="E57:F57"/>
    <mergeCell ref="B59:F59"/>
    <mergeCell ref="C60:F60"/>
    <mergeCell ref="D61:F61"/>
    <mergeCell ref="D62:F62"/>
    <mergeCell ref="D45:F45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8"/>
  <sheetViews>
    <sheetView view="pageBreakPreview" topLeftCell="G32" zoomScale="60" zoomScaleNormal="100" workbookViewId="0">
      <selection activeCell="X17" sqref="X17:Z85"/>
    </sheetView>
  </sheetViews>
  <sheetFormatPr defaultRowHeight="15" x14ac:dyDescent="0.25"/>
  <cols>
    <col min="1" max="6" width="1" style="89" hidden="1" customWidth="1"/>
    <col min="7" max="8" width="1" style="89" customWidth="1"/>
    <col min="9" max="9" width="90" style="89" customWidth="1"/>
    <col min="10" max="10" width="6.5" style="89" bestFit="1" customWidth="1"/>
    <col min="11" max="11" width="0" style="89" hidden="1" customWidth="1"/>
    <col min="12" max="12" width="5" style="89" bestFit="1" customWidth="1"/>
    <col min="13" max="13" width="4.83203125" style="89" bestFit="1" customWidth="1"/>
    <col min="14" max="14" width="16.1640625" style="100" customWidth="1"/>
    <col min="15" max="15" width="6" style="100" bestFit="1" customWidth="1"/>
    <col min="16" max="23" width="0" style="89" hidden="1" customWidth="1"/>
    <col min="24" max="26" width="16" style="89" bestFit="1" customWidth="1"/>
    <col min="27" max="16384" width="9.33203125" style="89"/>
  </cols>
  <sheetData>
    <row r="1" spans="1:26" x14ac:dyDescent="0.25">
      <c r="N1" s="90" t="s">
        <v>194</v>
      </c>
      <c r="O1" s="89"/>
    </row>
    <row r="2" spans="1:26" x14ac:dyDescent="0.25">
      <c r="N2" s="90" t="s">
        <v>25</v>
      </c>
      <c r="O2" s="89"/>
    </row>
    <row r="3" spans="1:26" x14ac:dyDescent="0.25">
      <c r="N3" s="90" t="s">
        <v>195</v>
      </c>
      <c r="O3" s="89"/>
    </row>
    <row r="4" spans="1:26" x14ac:dyDescent="0.25">
      <c r="N4" s="321" t="s">
        <v>247</v>
      </c>
      <c r="O4" s="289"/>
      <c r="P4" s="289"/>
      <c r="Q4" s="289"/>
      <c r="R4" s="289"/>
      <c r="S4" s="289"/>
      <c r="T4" s="289"/>
      <c r="U4" s="289"/>
      <c r="V4" s="289"/>
      <c r="W4" s="289"/>
      <c r="X4" s="289"/>
    </row>
    <row r="5" spans="1:26" x14ac:dyDescent="0.25">
      <c r="A5" s="91"/>
      <c r="B5" s="91"/>
      <c r="C5" s="91"/>
      <c r="D5" s="91"/>
      <c r="E5" s="91"/>
      <c r="F5" s="91"/>
      <c r="G5" s="91"/>
      <c r="H5" s="91"/>
      <c r="I5" s="92"/>
      <c r="J5" s="93"/>
      <c r="K5" s="93"/>
      <c r="L5" s="93"/>
      <c r="M5" s="93"/>
      <c r="N5" s="94"/>
      <c r="O5" s="94"/>
      <c r="P5" s="93"/>
      <c r="Q5" s="92"/>
      <c r="R5" s="93"/>
      <c r="S5" s="91"/>
      <c r="T5" s="91"/>
      <c r="U5" s="91"/>
      <c r="V5" s="91"/>
      <c r="W5" s="91"/>
      <c r="X5" s="91"/>
    </row>
    <row r="6" spans="1:26" x14ac:dyDescent="0.25">
      <c r="A6" s="337" t="s">
        <v>235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8"/>
      <c r="Z6" s="338"/>
    </row>
    <row r="7" spans="1:26" x14ac:dyDescent="0.25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91"/>
    </row>
    <row r="8" spans="1:26" ht="18" customHeight="1" x14ac:dyDescent="0.25">
      <c r="N8" s="89"/>
      <c r="O8" s="89"/>
      <c r="Y8" s="91"/>
    </row>
    <row r="9" spans="1:26" ht="36.75" customHeight="1" x14ac:dyDescent="0.25">
      <c r="A9" s="322" t="s">
        <v>137</v>
      </c>
      <c r="B9" s="322"/>
      <c r="C9" s="322"/>
      <c r="D9" s="322"/>
      <c r="E9" s="322"/>
      <c r="F9" s="322"/>
      <c r="G9" s="322"/>
      <c r="H9" s="322"/>
      <c r="I9" s="322"/>
      <c r="J9" s="95" t="s">
        <v>145</v>
      </c>
      <c r="K9" s="95" t="s">
        <v>146</v>
      </c>
      <c r="L9" s="95" t="s">
        <v>130</v>
      </c>
      <c r="M9" s="95" t="s">
        <v>131</v>
      </c>
      <c r="N9" s="95" t="s">
        <v>147</v>
      </c>
      <c r="O9" s="95" t="s">
        <v>148</v>
      </c>
      <c r="P9" s="95" t="s">
        <v>149</v>
      </c>
      <c r="Q9" s="95" t="s">
        <v>150</v>
      </c>
      <c r="R9" s="95" t="s">
        <v>140</v>
      </c>
      <c r="S9" s="95" t="s">
        <v>141</v>
      </c>
      <c r="T9" s="95" t="s">
        <v>142</v>
      </c>
      <c r="U9" s="95" t="s">
        <v>143</v>
      </c>
      <c r="V9" s="95" t="s">
        <v>144</v>
      </c>
      <c r="W9" s="95"/>
      <c r="X9" s="95">
        <v>2022</v>
      </c>
      <c r="Y9" s="96">
        <v>2023</v>
      </c>
      <c r="Z9" s="97">
        <v>2024</v>
      </c>
    </row>
    <row r="10" spans="1:26" x14ac:dyDescent="0.25">
      <c r="A10" s="339" t="s">
        <v>151</v>
      </c>
      <c r="B10" s="339"/>
      <c r="C10" s="339"/>
      <c r="D10" s="339"/>
      <c r="E10" s="339"/>
      <c r="F10" s="339"/>
      <c r="G10" s="339"/>
      <c r="H10" s="339"/>
      <c r="I10" s="339"/>
      <c r="J10" s="60">
        <v>126</v>
      </c>
      <c r="K10" s="61">
        <v>0</v>
      </c>
      <c r="L10" s="62">
        <v>0</v>
      </c>
      <c r="M10" s="62">
        <v>0</v>
      </c>
      <c r="N10" s="63" t="s">
        <v>152</v>
      </c>
      <c r="O10" s="64">
        <v>0</v>
      </c>
      <c r="P10" s="65"/>
      <c r="Q10" s="66">
        <v>0</v>
      </c>
      <c r="R10" s="336"/>
      <c r="S10" s="336"/>
      <c r="T10" s="336"/>
      <c r="U10" s="336"/>
      <c r="V10" s="68">
        <v>0</v>
      </c>
      <c r="W10" s="68">
        <v>0</v>
      </c>
      <c r="X10" s="98">
        <f>X12+X19++X32+X37+X47+X54+X66+X73</f>
        <v>5339130</v>
      </c>
      <c r="Y10" s="69">
        <f>Y12+Y19+Y32+Y37+Y47+Y54+Y66+Y73</f>
        <v>5078000</v>
      </c>
      <c r="Z10" s="69">
        <f>Z12+Z19+Z32+Z37+Z47+Z54+Z66+Z73</f>
        <v>5506900</v>
      </c>
    </row>
    <row r="11" spans="1:26" x14ac:dyDescent="0.25">
      <c r="A11" s="339" t="s">
        <v>153</v>
      </c>
      <c r="B11" s="339"/>
      <c r="C11" s="339"/>
      <c r="D11" s="339"/>
      <c r="E11" s="339"/>
      <c r="F11" s="339"/>
      <c r="G11" s="339"/>
      <c r="H11" s="339"/>
      <c r="I11" s="339"/>
      <c r="J11" s="60">
        <v>126</v>
      </c>
      <c r="K11" s="61">
        <v>100</v>
      </c>
      <c r="L11" s="62">
        <v>1</v>
      </c>
      <c r="M11" s="62">
        <v>0</v>
      </c>
      <c r="N11" s="63" t="s">
        <v>152</v>
      </c>
      <c r="O11" s="64">
        <v>0</v>
      </c>
      <c r="P11" s="65"/>
      <c r="Q11" s="66">
        <v>0</v>
      </c>
      <c r="R11" s="336"/>
      <c r="S11" s="336"/>
      <c r="T11" s="336"/>
      <c r="U11" s="336"/>
      <c r="V11" s="68">
        <v>0</v>
      </c>
      <c r="W11" s="68">
        <v>0</v>
      </c>
      <c r="X11" s="98">
        <f>X14+X19+X32</f>
        <v>2490610</v>
      </c>
      <c r="Y11" s="98">
        <f>Y14+Y19+Y32</f>
        <v>2431480</v>
      </c>
      <c r="Z11" s="98">
        <f>Z14+Z19+Z32</f>
        <v>2604680</v>
      </c>
    </row>
    <row r="12" spans="1:26" ht="34.5" customHeight="1" x14ac:dyDescent="0.25">
      <c r="A12" s="101"/>
      <c r="B12" s="76"/>
      <c r="C12" s="345" t="s">
        <v>154</v>
      </c>
      <c r="D12" s="346"/>
      <c r="E12" s="346"/>
      <c r="F12" s="346"/>
      <c r="G12" s="346"/>
      <c r="H12" s="346"/>
      <c r="I12" s="347"/>
      <c r="J12" s="60">
        <v>126</v>
      </c>
      <c r="K12" s="61">
        <v>102</v>
      </c>
      <c r="L12" s="62">
        <v>1</v>
      </c>
      <c r="M12" s="62">
        <v>2</v>
      </c>
      <c r="N12" s="63" t="s">
        <v>152</v>
      </c>
      <c r="O12" s="64">
        <v>0</v>
      </c>
      <c r="P12" s="65"/>
      <c r="Q12" s="66">
        <v>0</v>
      </c>
      <c r="R12" s="336"/>
      <c r="S12" s="336"/>
      <c r="T12" s="336"/>
      <c r="U12" s="336"/>
      <c r="V12" s="68">
        <v>0</v>
      </c>
      <c r="W12" s="68">
        <v>0</v>
      </c>
      <c r="X12" s="69">
        <f t="shared" ref="X12:Z15" si="0">X13</f>
        <v>690400</v>
      </c>
      <c r="Y12" s="69">
        <f t="shared" si="0"/>
        <v>672400</v>
      </c>
      <c r="Z12" s="69">
        <f t="shared" si="0"/>
        <v>706400</v>
      </c>
    </row>
    <row r="13" spans="1:26" ht="47.25" customHeight="1" x14ac:dyDescent="0.25">
      <c r="A13" s="327" t="s">
        <v>196</v>
      </c>
      <c r="B13" s="327"/>
      <c r="C13" s="327"/>
      <c r="D13" s="327"/>
      <c r="E13" s="327"/>
      <c r="F13" s="327"/>
      <c r="G13" s="327"/>
      <c r="H13" s="327"/>
      <c r="I13" s="327"/>
      <c r="J13" s="65">
        <v>126</v>
      </c>
      <c r="K13" s="61">
        <v>0</v>
      </c>
      <c r="L13" s="71">
        <v>1</v>
      </c>
      <c r="M13" s="71">
        <v>2</v>
      </c>
      <c r="N13" s="72" t="s">
        <v>155</v>
      </c>
      <c r="O13" s="73">
        <v>0</v>
      </c>
      <c r="P13" s="65"/>
      <c r="Q13" s="66">
        <v>0</v>
      </c>
      <c r="R13" s="325"/>
      <c r="S13" s="325"/>
      <c r="T13" s="325"/>
      <c r="U13" s="325"/>
      <c r="V13" s="68">
        <v>0</v>
      </c>
      <c r="W13" s="68">
        <v>0</v>
      </c>
      <c r="X13" s="74">
        <f t="shared" si="0"/>
        <v>690400</v>
      </c>
      <c r="Y13" s="74">
        <f t="shared" si="0"/>
        <v>672400</v>
      </c>
      <c r="Z13" s="74">
        <f t="shared" si="0"/>
        <v>706400</v>
      </c>
    </row>
    <row r="14" spans="1:26" ht="31.5" customHeight="1" x14ac:dyDescent="0.25">
      <c r="A14" s="102"/>
      <c r="B14" s="103"/>
      <c r="C14" s="342" t="s">
        <v>156</v>
      </c>
      <c r="D14" s="343"/>
      <c r="E14" s="343"/>
      <c r="F14" s="343"/>
      <c r="G14" s="343"/>
      <c r="H14" s="343"/>
      <c r="I14" s="344"/>
      <c r="J14" s="65">
        <v>126</v>
      </c>
      <c r="K14" s="61">
        <v>102</v>
      </c>
      <c r="L14" s="71">
        <v>1</v>
      </c>
      <c r="M14" s="71">
        <v>2</v>
      </c>
      <c r="N14" s="72" t="s">
        <v>157</v>
      </c>
      <c r="O14" s="73">
        <v>0</v>
      </c>
      <c r="P14" s="65"/>
      <c r="Q14" s="66">
        <v>0</v>
      </c>
      <c r="R14" s="325"/>
      <c r="S14" s="325"/>
      <c r="T14" s="325"/>
      <c r="U14" s="325"/>
      <c r="V14" s="68">
        <v>0</v>
      </c>
      <c r="W14" s="68">
        <v>0</v>
      </c>
      <c r="X14" s="74">
        <f t="shared" si="0"/>
        <v>690400</v>
      </c>
      <c r="Y14" s="74">
        <f t="shared" si="0"/>
        <v>672400</v>
      </c>
      <c r="Z14" s="74">
        <f t="shared" si="0"/>
        <v>706400</v>
      </c>
    </row>
    <row r="15" spans="1:26" ht="15" customHeight="1" x14ac:dyDescent="0.25">
      <c r="A15" s="101"/>
      <c r="B15" s="76"/>
      <c r="C15" s="70"/>
      <c r="D15" s="75"/>
      <c r="E15" s="342" t="s">
        <v>158</v>
      </c>
      <c r="F15" s="343"/>
      <c r="G15" s="343"/>
      <c r="H15" s="343"/>
      <c r="I15" s="344"/>
      <c r="J15" s="65">
        <v>126</v>
      </c>
      <c r="K15" s="61">
        <v>102</v>
      </c>
      <c r="L15" s="71">
        <v>1</v>
      </c>
      <c r="M15" s="71">
        <v>2</v>
      </c>
      <c r="N15" s="77">
        <v>5710010010</v>
      </c>
      <c r="O15" s="73">
        <v>0</v>
      </c>
      <c r="P15" s="65"/>
      <c r="Q15" s="66">
        <v>0</v>
      </c>
      <c r="R15" s="325"/>
      <c r="S15" s="325"/>
      <c r="T15" s="325"/>
      <c r="U15" s="325"/>
      <c r="V15" s="68">
        <v>0</v>
      </c>
      <c r="W15" s="68">
        <v>0</v>
      </c>
      <c r="X15" s="74">
        <f t="shared" si="0"/>
        <v>690400</v>
      </c>
      <c r="Y15" s="74">
        <f t="shared" si="0"/>
        <v>672400</v>
      </c>
      <c r="Z15" s="74">
        <f t="shared" si="0"/>
        <v>706400</v>
      </c>
    </row>
    <row r="16" spans="1:26" ht="15" customHeight="1" x14ac:dyDescent="0.25">
      <c r="A16" s="101"/>
      <c r="B16" s="76"/>
      <c r="C16" s="70"/>
      <c r="D16" s="75"/>
      <c r="E16" s="75"/>
      <c r="F16" s="342" t="s">
        <v>159</v>
      </c>
      <c r="G16" s="343"/>
      <c r="H16" s="343"/>
      <c r="I16" s="344"/>
      <c r="J16" s="65">
        <v>126</v>
      </c>
      <c r="K16" s="61">
        <v>102</v>
      </c>
      <c r="L16" s="71">
        <v>1</v>
      </c>
      <c r="M16" s="71">
        <v>2</v>
      </c>
      <c r="N16" s="77">
        <v>5710010010</v>
      </c>
      <c r="O16" s="73">
        <v>120</v>
      </c>
      <c r="P16" s="65"/>
      <c r="Q16" s="66">
        <v>10000</v>
      </c>
      <c r="R16" s="325"/>
      <c r="S16" s="325"/>
      <c r="T16" s="325"/>
      <c r="U16" s="325"/>
      <c r="V16" s="68">
        <v>0</v>
      </c>
      <c r="W16" s="68">
        <v>0</v>
      </c>
      <c r="X16" s="74">
        <f>X17+X18</f>
        <v>690400</v>
      </c>
      <c r="Y16" s="74">
        <f>Y17+Y18</f>
        <v>672400</v>
      </c>
      <c r="Z16" s="74">
        <f>Z17+Z18</f>
        <v>706400</v>
      </c>
    </row>
    <row r="17" spans="1:26" ht="15" customHeight="1" x14ac:dyDescent="0.25">
      <c r="A17" s="101"/>
      <c r="B17" s="76"/>
      <c r="C17" s="70"/>
      <c r="D17" s="75"/>
      <c r="E17" s="75"/>
      <c r="F17" s="75"/>
      <c r="G17" s="75"/>
      <c r="H17" s="75"/>
      <c r="I17" s="75" t="s">
        <v>160</v>
      </c>
      <c r="J17" s="65">
        <v>126</v>
      </c>
      <c r="K17" s="61"/>
      <c r="L17" s="71">
        <v>1</v>
      </c>
      <c r="M17" s="71">
        <v>2</v>
      </c>
      <c r="N17" s="77">
        <v>5710010010</v>
      </c>
      <c r="O17" s="73">
        <v>121</v>
      </c>
      <c r="P17" s="65"/>
      <c r="Q17" s="66"/>
      <c r="R17" s="68"/>
      <c r="S17" s="68"/>
      <c r="T17" s="68"/>
      <c r="U17" s="68"/>
      <c r="V17" s="68"/>
      <c r="W17" s="68"/>
      <c r="X17" s="74">
        <v>481900</v>
      </c>
      <c r="Y17" s="74">
        <v>469300</v>
      </c>
      <c r="Z17" s="74">
        <v>493000</v>
      </c>
    </row>
    <row r="18" spans="1:26" ht="35.25" customHeight="1" x14ac:dyDescent="0.25">
      <c r="A18" s="101"/>
      <c r="B18" s="76"/>
      <c r="C18" s="70"/>
      <c r="D18" s="75"/>
      <c r="E18" s="75"/>
      <c r="F18" s="75"/>
      <c r="G18" s="75"/>
      <c r="H18" s="75"/>
      <c r="I18" s="75" t="s">
        <v>161</v>
      </c>
      <c r="J18" s="65">
        <v>126</v>
      </c>
      <c r="K18" s="61"/>
      <c r="L18" s="71">
        <v>1</v>
      </c>
      <c r="M18" s="71">
        <v>2</v>
      </c>
      <c r="N18" s="77">
        <v>5710010010</v>
      </c>
      <c r="O18" s="73">
        <v>129</v>
      </c>
      <c r="P18" s="65"/>
      <c r="Q18" s="66"/>
      <c r="R18" s="68"/>
      <c r="S18" s="68"/>
      <c r="T18" s="68"/>
      <c r="U18" s="68"/>
      <c r="V18" s="68"/>
      <c r="W18" s="68"/>
      <c r="X18" s="74">
        <v>208500</v>
      </c>
      <c r="Y18" s="74">
        <v>203100</v>
      </c>
      <c r="Z18" s="74">
        <v>213400</v>
      </c>
    </row>
    <row r="19" spans="1:26" ht="51.75" customHeight="1" x14ac:dyDescent="0.25">
      <c r="A19" s="82"/>
      <c r="B19" s="78"/>
      <c r="C19" s="345" t="s">
        <v>162</v>
      </c>
      <c r="D19" s="346"/>
      <c r="E19" s="346"/>
      <c r="F19" s="346"/>
      <c r="G19" s="346"/>
      <c r="H19" s="346"/>
      <c r="I19" s="347"/>
      <c r="J19" s="60">
        <v>126</v>
      </c>
      <c r="K19" s="61">
        <v>104</v>
      </c>
      <c r="L19" s="62">
        <v>1</v>
      </c>
      <c r="M19" s="62">
        <v>4</v>
      </c>
      <c r="N19" s="63" t="s">
        <v>152</v>
      </c>
      <c r="O19" s="64">
        <v>0</v>
      </c>
      <c r="P19" s="65"/>
      <c r="Q19" s="66">
        <v>0</v>
      </c>
      <c r="R19" s="336"/>
      <c r="S19" s="336"/>
      <c r="T19" s="336"/>
      <c r="U19" s="336"/>
      <c r="V19" s="68">
        <v>0</v>
      </c>
      <c r="W19" s="68">
        <v>0</v>
      </c>
      <c r="X19" s="98">
        <f>X21</f>
        <v>1776710</v>
      </c>
      <c r="Y19" s="69">
        <f>Y21</f>
        <v>1735580</v>
      </c>
      <c r="Z19" s="69">
        <f>Z21</f>
        <v>1874780</v>
      </c>
    </row>
    <row r="20" spans="1:26" ht="48" customHeight="1" x14ac:dyDescent="0.25">
      <c r="A20" s="327" t="s">
        <v>196</v>
      </c>
      <c r="B20" s="327"/>
      <c r="C20" s="327"/>
      <c r="D20" s="327"/>
      <c r="E20" s="327"/>
      <c r="F20" s="327"/>
      <c r="G20" s="327"/>
      <c r="H20" s="327"/>
      <c r="I20" s="327"/>
      <c r="J20" s="65">
        <v>126</v>
      </c>
      <c r="K20" s="61">
        <v>0</v>
      </c>
      <c r="L20" s="71">
        <v>1</v>
      </c>
      <c r="M20" s="71">
        <v>4</v>
      </c>
      <c r="N20" s="72" t="s">
        <v>155</v>
      </c>
      <c r="O20" s="73">
        <v>0</v>
      </c>
      <c r="P20" s="65"/>
      <c r="Q20" s="66">
        <v>0</v>
      </c>
      <c r="R20" s="325"/>
      <c r="S20" s="325"/>
      <c r="T20" s="325"/>
      <c r="U20" s="325"/>
      <c r="V20" s="68">
        <v>0</v>
      </c>
      <c r="W20" s="68">
        <v>0</v>
      </c>
      <c r="X20" s="99">
        <f>X19</f>
        <v>1776710</v>
      </c>
      <c r="Y20" s="74">
        <f>Y19</f>
        <v>1735580</v>
      </c>
      <c r="Z20" s="74">
        <f>Z19</f>
        <v>1874780</v>
      </c>
    </row>
    <row r="21" spans="1:26" ht="30" customHeight="1" x14ac:dyDescent="0.25">
      <c r="A21" s="102"/>
      <c r="B21" s="103"/>
      <c r="C21" s="342" t="s">
        <v>156</v>
      </c>
      <c r="D21" s="343"/>
      <c r="E21" s="343"/>
      <c r="F21" s="343"/>
      <c r="G21" s="343"/>
      <c r="H21" s="343"/>
      <c r="I21" s="344"/>
      <c r="J21" s="65">
        <v>126</v>
      </c>
      <c r="K21" s="61">
        <v>102</v>
      </c>
      <c r="L21" s="71">
        <v>1</v>
      </c>
      <c r="M21" s="71">
        <v>4</v>
      </c>
      <c r="N21" s="72" t="s">
        <v>157</v>
      </c>
      <c r="O21" s="73">
        <v>0</v>
      </c>
      <c r="P21" s="65"/>
      <c r="Q21" s="66">
        <v>0</v>
      </c>
      <c r="R21" s="325"/>
      <c r="S21" s="325"/>
      <c r="T21" s="325"/>
      <c r="U21" s="325"/>
      <c r="V21" s="68">
        <v>0</v>
      </c>
      <c r="W21" s="68">
        <v>0</v>
      </c>
      <c r="X21" s="99">
        <f>X22+X30</f>
        <v>1776710</v>
      </c>
      <c r="Y21" s="74">
        <f>Y22+Y30</f>
        <v>1735580</v>
      </c>
      <c r="Z21" s="74">
        <f>Z22+Z30</f>
        <v>1874780</v>
      </c>
    </row>
    <row r="22" spans="1:26" ht="15" customHeight="1" x14ac:dyDescent="0.25">
      <c r="A22" s="82"/>
      <c r="B22" s="78"/>
      <c r="C22" s="70"/>
      <c r="D22" s="75"/>
      <c r="E22" s="342" t="s">
        <v>163</v>
      </c>
      <c r="F22" s="343"/>
      <c r="G22" s="343"/>
      <c r="H22" s="343"/>
      <c r="I22" s="344"/>
      <c r="J22" s="65">
        <v>126</v>
      </c>
      <c r="K22" s="61">
        <v>104</v>
      </c>
      <c r="L22" s="71">
        <v>1</v>
      </c>
      <c r="M22" s="71">
        <v>4</v>
      </c>
      <c r="N22" s="77">
        <v>5710010020</v>
      </c>
      <c r="O22" s="73">
        <v>0</v>
      </c>
      <c r="P22" s="65"/>
      <c r="Q22" s="66">
        <v>0</v>
      </c>
      <c r="R22" s="325"/>
      <c r="S22" s="325"/>
      <c r="T22" s="325"/>
      <c r="U22" s="325"/>
      <c r="V22" s="68">
        <v>0</v>
      </c>
      <c r="W22" s="68">
        <v>0</v>
      </c>
      <c r="X22" s="99">
        <f>X23+X26+X29</f>
        <v>1397120</v>
      </c>
      <c r="Y22" s="99">
        <f>Y23+Y26+Y29</f>
        <v>1385630</v>
      </c>
      <c r="Z22" s="99">
        <f>Z23+Z26+Z29</f>
        <v>1571290</v>
      </c>
    </row>
    <row r="23" spans="1:26" x14ac:dyDescent="0.25">
      <c r="A23" s="82"/>
      <c r="B23" s="78"/>
      <c r="C23" s="70"/>
      <c r="D23" s="75"/>
      <c r="E23" s="75"/>
      <c r="F23" s="323" t="s">
        <v>159</v>
      </c>
      <c r="G23" s="323"/>
      <c r="H23" s="323"/>
      <c r="I23" s="323"/>
      <c r="J23" s="65">
        <v>126</v>
      </c>
      <c r="K23" s="61">
        <v>104</v>
      </c>
      <c r="L23" s="71">
        <v>1</v>
      </c>
      <c r="M23" s="71">
        <v>4</v>
      </c>
      <c r="N23" s="77">
        <v>5710010020</v>
      </c>
      <c r="O23" s="73">
        <v>120</v>
      </c>
      <c r="P23" s="65"/>
      <c r="Q23" s="66">
        <v>10000</v>
      </c>
      <c r="R23" s="325"/>
      <c r="S23" s="325"/>
      <c r="T23" s="325"/>
      <c r="U23" s="325"/>
      <c r="V23" s="68">
        <v>0</v>
      </c>
      <c r="W23" s="68">
        <v>0</v>
      </c>
      <c r="X23" s="74">
        <f>X24+X25</f>
        <v>1250300</v>
      </c>
      <c r="Y23" s="74">
        <f>Y24+Y25</f>
        <v>1250100</v>
      </c>
      <c r="Z23" s="74">
        <f>Z24+Z25</f>
        <v>1400700</v>
      </c>
    </row>
    <row r="24" spans="1:26" x14ac:dyDescent="0.25">
      <c r="A24" s="82"/>
      <c r="B24" s="78"/>
      <c r="C24" s="70"/>
      <c r="D24" s="75"/>
      <c r="E24" s="75"/>
      <c r="F24" s="75"/>
      <c r="G24" s="75"/>
      <c r="H24" s="75"/>
      <c r="I24" s="75" t="s">
        <v>160</v>
      </c>
      <c r="J24" s="65">
        <v>126</v>
      </c>
      <c r="K24" s="61"/>
      <c r="L24" s="71">
        <v>1</v>
      </c>
      <c r="M24" s="71">
        <v>4</v>
      </c>
      <c r="N24" s="77">
        <v>5710010020</v>
      </c>
      <c r="O24" s="73">
        <v>121</v>
      </c>
      <c r="P24" s="65"/>
      <c r="Q24" s="66"/>
      <c r="R24" s="68"/>
      <c r="S24" s="68"/>
      <c r="T24" s="68"/>
      <c r="U24" s="68"/>
      <c r="V24" s="68"/>
      <c r="W24" s="68"/>
      <c r="X24" s="74">
        <v>887800</v>
      </c>
      <c r="Y24" s="74">
        <v>872600</v>
      </c>
      <c r="Z24" s="74">
        <v>977700</v>
      </c>
    </row>
    <row r="25" spans="1:26" ht="39" customHeight="1" x14ac:dyDescent="0.25">
      <c r="A25" s="82"/>
      <c r="B25" s="78"/>
      <c r="C25" s="70"/>
      <c r="D25" s="75"/>
      <c r="E25" s="75"/>
      <c r="F25" s="75"/>
      <c r="G25" s="75"/>
      <c r="H25" s="75"/>
      <c r="I25" s="75" t="s">
        <v>161</v>
      </c>
      <c r="J25" s="65">
        <v>126</v>
      </c>
      <c r="K25" s="61"/>
      <c r="L25" s="71">
        <v>1</v>
      </c>
      <c r="M25" s="71">
        <v>4</v>
      </c>
      <c r="N25" s="77">
        <v>5710010020</v>
      </c>
      <c r="O25" s="73">
        <v>129</v>
      </c>
      <c r="P25" s="65"/>
      <c r="Q25" s="66"/>
      <c r="R25" s="68"/>
      <c r="S25" s="68"/>
      <c r="T25" s="68"/>
      <c r="U25" s="68"/>
      <c r="V25" s="68"/>
      <c r="W25" s="68"/>
      <c r="X25" s="74">
        <v>362500</v>
      </c>
      <c r="Y25" s="74">
        <v>377500</v>
      </c>
      <c r="Z25" s="74">
        <v>423000</v>
      </c>
    </row>
    <row r="26" spans="1:26" ht="30.75" customHeight="1" x14ac:dyDescent="0.25">
      <c r="A26" s="82"/>
      <c r="B26" s="78"/>
      <c r="C26" s="70"/>
      <c r="D26" s="75"/>
      <c r="E26" s="75"/>
      <c r="F26" s="75"/>
      <c r="G26" s="75"/>
      <c r="H26" s="75"/>
      <c r="I26" s="75" t="s">
        <v>164</v>
      </c>
      <c r="J26" s="65">
        <v>126</v>
      </c>
      <c r="K26" s="61"/>
      <c r="L26" s="71">
        <v>1</v>
      </c>
      <c r="M26" s="71">
        <v>4</v>
      </c>
      <c r="N26" s="77">
        <v>5710010020</v>
      </c>
      <c r="O26" s="73">
        <v>240</v>
      </c>
      <c r="P26" s="65"/>
      <c r="Q26" s="66"/>
      <c r="R26" s="68"/>
      <c r="S26" s="68"/>
      <c r="T26" s="68"/>
      <c r="U26" s="68"/>
      <c r="V26" s="68"/>
      <c r="W26" s="68"/>
      <c r="X26" s="99">
        <f>X28+X27</f>
        <v>118120</v>
      </c>
      <c r="Y26" s="99">
        <f>Y28+Y27</f>
        <v>106830</v>
      </c>
      <c r="Z26" s="99">
        <f>Z28+Z27</f>
        <v>141890</v>
      </c>
    </row>
    <row r="27" spans="1:26" x14ac:dyDescent="0.25">
      <c r="A27" s="82"/>
      <c r="B27" s="78"/>
      <c r="C27" s="70"/>
      <c r="D27" s="75"/>
      <c r="E27" s="75"/>
      <c r="F27" s="323" t="s">
        <v>165</v>
      </c>
      <c r="G27" s="323"/>
      <c r="H27" s="323"/>
      <c r="I27" s="323"/>
      <c r="J27" s="65">
        <v>126</v>
      </c>
      <c r="K27" s="61">
        <v>104</v>
      </c>
      <c r="L27" s="71">
        <v>1</v>
      </c>
      <c r="M27" s="71">
        <v>4</v>
      </c>
      <c r="N27" s="77">
        <v>5710010020</v>
      </c>
      <c r="O27" s="73">
        <v>244</v>
      </c>
      <c r="P27" s="65"/>
      <c r="Q27" s="66">
        <v>10000</v>
      </c>
      <c r="R27" s="325"/>
      <c r="S27" s="325"/>
      <c r="T27" s="325"/>
      <c r="U27" s="325"/>
      <c r="V27" s="68">
        <v>0</v>
      </c>
      <c r="W27" s="68">
        <v>0</v>
      </c>
      <c r="X27" s="99">
        <v>50000</v>
      </c>
      <c r="Y27" s="74">
        <v>76830</v>
      </c>
      <c r="Z27" s="74">
        <v>91890</v>
      </c>
    </row>
    <row r="28" spans="1:26" x14ac:dyDescent="0.25">
      <c r="A28" s="82"/>
      <c r="B28" s="78"/>
      <c r="C28" s="70"/>
      <c r="D28" s="75"/>
      <c r="E28" s="75"/>
      <c r="F28" s="323" t="s">
        <v>183</v>
      </c>
      <c r="G28" s="323"/>
      <c r="H28" s="323"/>
      <c r="I28" s="323"/>
      <c r="J28" s="65">
        <v>126</v>
      </c>
      <c r="K28" s="61">
        <v>104</v>
      </c>
      <c r="L28" s="71">
        <v>1</v>
      </c>
      <c r="M28" s="71">
        <v>4</v>
      </c>
      <c r="N28" s="77">
        <v>5710010020</v>
      </c>
      <c r="O28" s="73">
        <v>247</v>
      </c>
      <c r="P28" s="65"/>
      <c r="Q28" s="66">
        <v>10000</v>
      </c>
      <c r="R28" s="325"/>
      <c r="S28" s="325"/>
      <c r="T28" s="325"/>
      <c r="U28" s="325"/>
      <c r="V28" s="68">
        <v>0</v>
      </c>
      <c r="W28" s="68">
        <v>0</v>
      </c>
      <c r="X28" s="99">
        <v>68120</v>
      </c>
      <c r="Y28" s="74">
        <v>30000</v>
      </c>
      <c r="Z28" s="74">
        <v>50000</v>
      </c>
    </row>
    <row r="29" spans="1:26" x14ac:dyDescent="0.25">
      <c r="A29" s="82"/>
      <c r="B29" s="78"/>
      <c r="C29" s="70"/>
      <c r="D29" s="75"/>
      <c r="E29" s="75"/>
      <c r="F29" s="323" t="s">
        <v>166</v>
      </c>
      <c r="G29" s="323"/>
      <c r="H29" s="323"/>
      <c r="I29" s="323"/>
      <c r="J29" s="65">
        <v>126</v>
      </c>
      <c r="K29" s="61">
        <v>104</v>
      </c>
      <c r="L29" s="71">
        <v>1</v>
      </c>
      <c r="M29" s="71">
        <v>4</v>
      </c>
      <c r="N29" s="77">
        <v>5710010020</v>
      </c>
      <c r="O29" s="73" t="s">
        <v>167</v>
      </c>
      <c r="P29" s="65"/>
      <c r="Q29" s="66">
        <v>10000</v>
      </c>
      <c r="R29" s="325"/>
      <c r="S29" s="325"/>
      <c r="T29" s="325"/>
      <c r="U29" s="325"/>
      <c r="V29" s="68">
        <v>0</v>
      </c>
      <c r="W29" s="68">
        <v>0</v>
      </c>
      <c r="X29" s="74">
        <v>28700</v>
      </c>
      <c r="Y29" s="74">
        <v>28700</v>
      </c>
      <c r="Z29" s="74">
        <v>28700</v>
      </c>
    </row>
    <row r="30" spans="1:26" ht="60" x14ac:dyDescent="0.25">
      <c r="A30" s="82"/>
      <c r="B30" s="78"/>
      <c r="C30" s="70"/>
      <c r="D30" s="75"/>
      <c r="E30" s="75"/>
      <c r="F30" s="75"/>
      <c r="G30" s="75"/>
      <c r="H30" s="75"/>
      <c r="I30" s="75" t="s">
        <v>236</v>
      </c>
      <c r="J30" s="65">
        <v>126</v>
      </c>
      <c r="K30" s="61"/>
      <c r="L30" s="71">
        <v>1</v>
      </c>
      <c r="M30" s="71">
        <v>4</v>
      </c>
      <c r="N30" s="77">
        <v>5710015010</v>
      </c>
      <c r="O30" s="73">
        <v>0</v>
      </c>
      <c r="P30" s="65"/>
      <c r="Q30" s="66"/>
      <c r="R30" s="68"/>
      <c r="S30" s="68"/>
      <c r="T30" s="68"/>
      <c r="U30" s="68"/>
      <c r="V30" s="68"/>
      <c r="W30" s="68"/>
      <c r="X30" s="74">
        <f>X31</f>
        <v>379590</v>
      </c>
      <c r="Y30" s="74">
        <f>Y31</f>
        <v>349950</v>
      </c>
      <c r="Z30" s="74">
        <f>Z31</f>
        <v>303490</v>
      </c>
    </row>
    <row r="31" spans="1:26" x14ac:dyDescent="0.25">
      <c r="A31" s="82"/>
      <c r="B31" s="78"/>
      <c r="C31" s="70"/>
      <c r="D31" s="75"/>
      <c r="E31" s="75"/>
      <c r="F31" s="75"/>
      <c r="G31" s="75"/>
      <c r="H31" s="75"/>
      <c r="I31" s="75" t="s">
        <v>166</v>
      </c>
      <c r="J31" s="65">
        <v>126</v>
      </c>
      <c r="K31" s="61"/>
      <c r="L31" s="71">
        <v>1</v>
      </c>
      <c r="M31" s="71">
        <v>4</v>
      </c>
      <c r="N31" s="77">
        <v>5710015010</v>
      </c>
      <c r="O31" s="73">
        <v>540</v>
      </c>
      <c r="P31" s="65"/>
      <c r="Q31" s="66"/>
      <c r="R31" s="68"/>
      <c r="S31" s="68"/>
      <c r="T31" s="68"/>
      <c r="U31" s="68"/>
      <c r="V31" s="68"/>
      <c r="W31" s="68"/>
      <c r="X31" s="74">
        <v>379590</v>
      </c>
      <c r="Y31" s="74">
        <v>349950</v>
      </c>
      <c r="Z31" s="74">
        <v>303490</v>
      </c>
    </row>
    <row r="32" spans="1:26" ht="33.75" customHeight="1" x14ac:dyDescent="0.25">
      <c r="A32" s="82"/>
      <c r="B32" s="78"/>
      <c r="C32" s="70"/>
      <c r="D32" s="75"/>
      <c r="E32" s="75"/>
      <c r="F32" s="75"/>
      <c r="G32" s="75"/>
      <c r="H32" s="75"/>
      <c r="I32" s="70" t="s">
        <v>168</v>
      </c>
      <c r="J32" s="60">
        <v>126</v>
      </c>
      <c r="K32" s="61">
        <v>104</v>
      </c>
      <c r="L32" s="62">
        <v>1</v>
      </c>
      <c r="M32" s="62">
        <v>6</v>
      </c>
      <c r="N32" s="63" t="s">
        <v>152</v>
      </c>
      <c r="O32" s="64">
        <v>0</v>
      </c>
      <c r="P32" s="65"/>
      <c r="Q32" s="66"/>
      <c r="R32" s="68"/>
      <c r="S32" s="68"/>
      <c r="T32" s="68"/>
      <c r="U32" s="68"/>
      <c r="V32" s="68"/>
      <c r="W32" s="68"/>
      <c r="X32" s="74">
        <f>X33</f>
        <v>23500</v>
      </c>
      <c r="Y32" s="74">
        <f t="shared" ref="Y32:Z35" si="1">Y33</f>
        <v>23500</v>
      </c>
      <c r="Z32" s="74">
        <f t="shared" si="1"/>
        <v>23500</v>
      </c>
    </row>
    <row r="33" spans="1:26" ht="54" customHeight="1" x14ac:dyDescent="0.25">
      <c r="A33" s="82"/>
      <c r="B33" s="78"/>
      <c r="C33" s="70"/>
      <c r="D33" s="75"/>
      <c r="E33" s="75"/>
      <c r="F33" s="75"/>
      <c r="G33" s="75"/>
      <c r="H33" s="75"/>
      <c r="I33" s="75" t="s">
        <v>196</v>
      </c>
      <c r="J33" s="65">
        <v>126</v>
      </c>
      <c r="K33" s="61">
        <v>0</v>
      </c>
      <c r="L33" s="71">
        <v>1</v>
      </c>
      <c r="M33" s="71">
        <v>6</v>
      </c>
      <c r="N33" s="72" t="s">
        <v>155</v>
      </c>
      <c r="O33" s="73">
        <v>0</v>
      </c>
      <c r="P33" s="65"/>
      <c r="Q33" s="66"/>
      <c r="R33" s="68"/>
      <c r="S33" s="68"/>
      <c r="T33" s="68"/>
      <c r="U33" s="68"/>
      <c r="V33" s="68"/>
      <c r="W33" s="68"/>
      <c r="X33" s="74">
        <f>X34</f>
        <v>23500</v>
      </c>
      <c r="Y33" s="74">
        <f t="shared" si="1"/>
        <v>23500</v>
      </c>
      <c r="Z33" s="74">
        <f t="shared" si="1"/>
        <v>23500</v>
      </c>
    </row>
    <row r="34" spans="1:26" ht="30.75" customHeight="1" x14ac:dyDescent="0.25">
      <c r="A34" s="82"/>
      <c r="B34" s="78"/>
      <c r="C34" s="70"/>
      <c r="D34" s="75"/>
      <c r="E34" s="75"/>
      <c r="F34" s="75"/>
      <c r="G34" s="75"/>
      <c r="H34" s="75"/>
      <c r="I34" s="75" t="s">
        <v>156</v>
      </c>
      <c r="J34" s="65">
        <v>126</v>
      </c>
      <c r="K34" s="61">
        <v>102</v>
      </c>
      <c r="L34" s="71">
        <v>1</v>
      </c>
      <c r="M34" s="71">
        <v>6</v>
      </c>
      <c r="N34" s="72" t="s">
        <v>157</v>
      </c>
      <c r="O34" s="73">
        <v>0</v>
      </c>
      <c r="P34" s="65"/>
      <c r="Q34" s="66"/>
      <c r="R34" s="68"/>
      <c r="S34" s="68"/>
      <c r="T34" s="68"/>
      <c r="U34" s="68"/>
      <c r="V34" s="68"/>
      <c r="W34" s="68"/>
      <c r="X34" s="74">
        <f>X35</f>
        <v>23500</v>
      </c>
      <c r="Y34" s="74">
        <f t="shared" si="1"/>
        <v>23500</v>
      </c>
      <c r="Z34" s="74">
        <f t="shared" si="1"/>
        <v>23500</v>
      </c>
    </row>
    <row r="35" spans="1:26" ht="35.25" customHeight="1" x14ac:dyDescent="0.25">
      <c r="A35" s="82"/>
      <c r="B35" s="78"/>
      <c r="C35" s="70"/>
      <c r="D35" s="75"/>
      <c r="E35" s="75"/>
      <c r="F35" s="75"/>
      <c r="G35" s="75"/>
      <c r="H35" s="75"/>
      <c r="I35" s="75" t="s">
        <v>169</v>
      </c>
      <c r="J35" s="65">
        <v>126</v>
      </c>
      <c r="K35" s="61">
        <v>104</v>
      </c>
      <c r="L35" s="71">
        <v>1</v>
      </c>
      <c r="M35" s="71">
        <v>6</v>
      </c>
      <c r="N35" s="77">
        <v>5710010080</v>
      </c>
      <c r="O35" s="73">
        <v>0</v>
      </c>
      <c r="P35" s="65"/>
      <c r="Q35" s="66"/>
      <c r="R35" s="68"/>
      <c r="S35" s="68"/>
      <c r="T35" s="68"/>
      <c r="U35" s="68"/>
      <c r="V35" s="68"/>
      <c r="W35" s="68"/>
      <c r="X35" s="74">
        <f>X36</f>
        <v>23500</v>
      </c>
      <c r="Y35" s="74">
        <f t="shared" si="1"/>
        <v>23500</v>
      </c>
      <c r="Z35" s="74">
        <f t="shared" si="1"/>
        <v>23500</v>
      </c>
    </row>
    <row r="36" spans="1:26" x14ac:dyDescent="0.25">
      <c r="A36" s="82"/>
      <c r="B36" s="78"/>
      <c r="C36" s="70"/>
      <c r="D36" s="75"/>
      <c r="E36" s="75"/>
      <c r="F36" s="323" t="s">
        <v>166</v>
      </c>
      <c r="G36" s="323"/>
      <c r="H36" s="323"/>
      <c r="I36" s="323"/>
      <c r="J36" s="65">
        <v>126</v>
      </c>
      <c r="K36" s="61">
        <v>104</v>
      </c>
      <c r="L36" s="71">
        <v>1</v>
      </c>
      <c r="M36" s="71">
        <v>6</v>
      </c>
      <c r="N36" s="77">
        <v>5710010080</v>
      </c>
      <c r="O36" s="73" t="s">
        <v>167</v>
      </c>
      <c r="P36" s="65"/>
      <c r="Q36" s="66">
        <v>10000</v>
      </c>
      <c r="R36" s="325"/>
      <c r="S36" s="325"/>
      <c r="T36" s="325"/>
      <c r="U36" s="325"/>
      <c r="V36" s="68">
        <v>0</v>
      </c>
      <c r="W36" s="68">
        <v>0</v>
      </c>
      <c r="X36" s="74">
        <v>23500</v>
      </c>
      <c r="Y36" s="74">
        <v>23500</v>
      </c>
      <c r="Z36" s="74">
        <v>23500</v>
      </c>
    </row>
    <row r="37" spans="1:26" x14ac:dyDescent="0.25">
      <c r="A37" s="340" t="s">
        <v>170</v>
      </c>
      <c r="B37" s="340"/>
      <c r="C37" s="340"/>
      <c r="D37" s="340"/>
      <c r="E37" s="340"/>
      <c r="F37" s="340"/>
      <c r="G37" s="340"/>
      <c r="H37" s="340"/>
      <c r="I37" s="340"/>
      <c r="J37" s="60">
        <v>126</v>
      </c>
      <c r="K37" s="61">
        <v>200</v>
      </c>
      <c r="L37" s="62">
        <v>2</v>
      </c>
      <c r="M37" s="62">
        <v>0</v>
      </c>
      <c r="N37" s="63" t="s">
        <v>152</v>
      </c>
      <c r="O37" s="64">
        <v>0</v>
      </c>
      <c r="P37" s="65"/>
      <c r="Q37" s="66">
        <v>0</v>
      </c>
      <c r="R37" s="336"/>
      <c r="S37" s="336"/>
      <c r="T37" s="336"/>
      <c r="U37" s="336"/>
      <c r="V37" s="68">
        <v>0</v>
      </c>
      <c r="W37" s="68">
        <v>0</v>
      </c>
      <c r="X37" s="98">
        <f t="shared" ref="X37:Z40" si="2">X38</f>
        <v>107400</v>
      </c>
      <c r="Y37" s="98">
        <f t="shared" si="2"/>
        <v>111000</v>
      </c>
      <c r="Z37" s="98">
        <f t="shared" si="2"/>
        <v>114900</v>
      </c>
    </row>
    <row r="38" spans="1:26" x14ac:dyDescent="0.25">
      <c r="A38" s="82"/>
      <c r="B38" s="78"/>
      <c r="C38" s="326" t="s">
        <v>171</v>
      </c>
      <c r="D38" s="326"/>
      <c r="E38" s="326"/>
      <c r="F38" s="326"/>
      <c r="G38" s="326"/>
      <c r="H38" s="326"/>
      <c r="I38" s="326"/>
      <c r="J38" s="60">
        <v>126</v>
      </c>
      <c r="K38" s="61">
        <v>203</v>
      </c>
      <c r="L38" s="62">
        <v>2</v>
      </c>
      <c r="M38" s="62">
        <v>3</v>
      </c>
      <c r="N38" s="63" t="s">
        <v>152</v>
      </c>
      <c r="O38" s="64">
        <v>0</v>
      </c>
      <c r="P38" s="65"/>
      <c r="Q38" s="66">
        <v>0</v>
      </c>
      <c r="R38" s="336"/>
      <c r="S38" s="336"/>
      <c r="T38" s="336"/>
      <c r="U38" s="336"/>
      <c r="V38" s="68">
        <v>0</v>
      </c>
      <c r="W38" s="68">
        <v>0</v>
      </c>
      <c r="X38" s="98">
        <f t="shared" si="2"/>
        <v>107400</v>
      </c>
      <c r="Y38" s="98">
        <f t="shared" si="2"/>
        <v>111000</v>
      </c>
      <c r="Z38" s="98">
        <f t="shared" si="2"/>
        <v>114900</v>
      </c>
    </row>
    <row r="39" spans="1:26" ht="51" customHeight="1" x14ac:dyDescent="0.25">
      <c r="A39" s="327" t="s">
        <v>196</v>
      </c>
      <c r="B39" s="327"/>
      <c r="C39" s="327"/>
      <c r="D39" s="327"/>
      <c r="E39" s="327"/>
      <c r="F39" s="327"/>
      <c r="G39" s="327"/>
      <c r="H39" s="327"/>
      <c r="I39" s="327"/>
      <c r="J39" s="65">
        <v>126</v>
      </c>
      <c r="K39" s="61">
        <v>0</v>
      </c>
      <c r="L39" s="71">
        <v>1</v>
      </c>
      <c r="M39" s="71">
        <v>4</v>
      </c>
      <c r="N39" s="72" t="s">
        <v>155</v>
      </c>
      <c r="O39" s="73">
        <v>0</v>
      </c>
      <c r="P39" s="65"/>
      <c r="Q39" s="66">
        <v>0</v>
      </c>
      <c r="R39" s="325"/>
      <c r="S39" s="325"/>
      <c r="T39" s="325"/>
      <c r="U39" s="325"/>
      <c r="V39" s="68">
        <v>0</v>
      </c>
      <c r="W39" s="68">
        <v>0</v>
      </c>
      <c r="X39" s="74">
        <f t="shared" si="2"/>
        <v>107400</v>
      </c>
      <c r="Y39" s="74">
        <f t="shared" si="2"/>
        <v>111000</v>
      </c>
      <c r="Z39" s="74">
        <f t="shared" si="2"/>
        <v>114900</v>
      </c>
    </row>
    <row r="40" spans="1:26" ht="35.25" customHeight="1" x14ac:dyDescent="0.25">
      <c r="A40" s="82"/>
      <c r="B40" s="78"/>
      <c r="C40" s="70"/>
      <c r="D40" s="323" t="s">
        <v>172</v>
      </c>
      <c r="E40" s="323"/>
      <c r="F40" s="323"/>
      <c r="G40" s="323"/>
      <c r="H40" s="323"/>
      <c r="I40" s="323"/>
      <c r="J40" s="65">
        <v>126</v>
      </c>
      <c r="K40" s="61">
        <v>203</v>
      </c>
      <c r="L40" s="71">
        <v>2</v>
      </c>
      <c r="M40" s="71">
        <v>3</v>
      </c>
      <c r="N40" s="77">
        <v>5720000000</v>
      </c>
      <c r="O40" s="73">
        <v>0</v>
      </c>
      <c r="P40" s="65"/>
      <c r="Q40" s="66">
        <v>0</v>
      </c>
      <c r="R40" s="325"/>
      <c r="S40" s="325"/>
      <c r="T40" s="325"/>
      <c r="U40" s="325"/>
      <c r="V40" s="68">
        <v>0</v>
      </c>
      <c r="W40" s="68">
        <v>0</v>
      </c>
      <c r="X40" s="74">
        <f t="shared" si="2"/>
        <v>107400</v>
      </c>
      <c r="Y40" s="74">
        <f t="shared" si="2"/>
        <v>111000</v>
      </c>
      <c r="Z40" s="74">
        <f t="shared" si="2"/>
        <v>114900</v>
      </c>
    </row>
    <row r="41" spans="1:26" ht="33" customHeight="1" x14ac:dyDescent="0.25">
      <c r="A41" s="82"/>
      <c r="B41" s="78"/>
      <c r="C41" s="70"/>
      <c r="D41" s="75"/>
      <c r="E41" s="323" t="s">
        <v>173</v>
      </c>
      <c r="F41" s="323"/>
      <c r="G41" s="323"/>
      <c r="H41" s="323"/>
      <c r="I41" s="323"/>
      <c r="J41" s="65">
        <v>126</v>
      </c>
      <c r="K41" s="61">
        <v>203</v>
      </c>
      <c r="L41" s="71">
        <v>2</v>
      </c>
      <c r="M41" s="71">
        <v>3</v>
      </c>
      <c r="N41" s="77">
        <v>5720051180</v>
      </c>
      <c r="O41" s="73">
        <v>0</v>
      </c>
      <c r="P41" s="65"/>
      <c r="Q41" s="66">
        <v>0</v>
      </c>
      <c r="R41" s="325"/>
      <c r="S41" s="325"/>
      <c r="T41" s="325"/>
      <c r="U41" s="325"/>
      <c r="V41" s="68">
        <v>0</v>
      </c>
      <c r="W41" s="68">
        <v>0</v>
      </c>
      <c r="X41" s="74">
        <f>X42+X46</f>
        <v>107400</v>
      </c>
      <c r="Y41" s="74">
        <f>Y42+Y46</f>
        <v>111000</v>
      </c>
      <c r="Z41" s="74">
        <f>Z42+Z46</f>
        <v>114900</v>
      </c>
    </row>
    <row r="42" spans="1:26" x14ac:dyDescent="0.25">
      <c r="A42" s="82"/>
      <c r="B42" s="78"/>
      <c r="C42" s="70"/>
      <c r="D42" s="75"/>
      <c r="E42" s="323" t="s">
        <v>174</v>
      </c>
      <c r="F42" s="323"/>
      <c r="G42" s="323"/>
      <c r="H42" s="323"/>
      <c r="I42" s="323"/>
      <c r="J42" s="65">
        <v>126</v>
      </c>
      <c r="K42" s="61">
        <v>203</v>
      </c>
      <c r="L42" s="71">
        <v>2</v>
      </c>
      <c r="M42" s="71">
        <v>3</v>
      </c>
      <c r="N42" s="77">
        <v>5720051180</v>
      </c>
      <c r="O42" s="73">
        <v>120</v>
      </c>
      <c r="P42" s="65"/>
      <c r="Q42" s="66">
        <v>0</v>
      </c>
      <c r="R42" s="325"/>
      <c r="S42" s="325"/>
      <c r="T42" s="325"/>
      <c r="U42" s="325"/>
      <c r="V42" s="68">
        <v>0</v>
      </c>
      <c r="W42" s="68">
        <v>0</v>
      </c>
      <c r="X42" s="74">
        <f>X43+X44</f>
        <v>105400</v>
      </c>
      <c r="Y42" s="74">
        <f>Y43+Y44</f>
        <v>109000</v>
      </c>
      <c r="Z42" s="74">
        <f>Z43+Z44</f>
        <v>112800</v>
      </c>
    </row>
    <row r="43" spans="1:26" x14ac:dyDescent="0.25">
      <c r="A43" s="82"/>
      <c r="B43" s="78"/>
      <c r="C43" s="70"/>
      <c r="D43" s="75"/>
      <c r="E43" s="75"/>
      <c r="F43" s="323" t="s">
        <v>160</v>
      </c>
      <c r="G43" s="324"/>
      <c r="H43" s="324"/>
      <c r="I43" s="324"/>
      <c r="J43" s="65">
        <v>126</v>
      </c>
      <c r="K43" s="61"/>
      <c r="L43" s="71">
        <v>2</v>
      </c>
      <c r="M43" s="71">
        <v>3</v>
      </c>
      <c r="N43" s="77">
        <v>5720051180</v>
      </c>
      <c r="O43" s="73">
        <v>121</v>
      </c>
      <c r="P43" s="65"/>
      <c r="Q43" s="66"/>
      <c r="R43" s="68"/>
      <c r="S43" s="68"/>
      <c r="T43" s="68"/>
      <c r="U43" s="68"/>
      <c r="V43" s="68"/>
      <c r="W43" s="68"/>
      <c r="X43" s="74">
        <v>82200</v>
      </c>
      <c r="Y43" s="74">
        <v>85500</v>
      </c>
      <c r="Z43" s="74">
        <v>88400</v>
      </c>
    </row>
    <row r="44" spans="1:26" ht="39.75" customHeight="1" x14ac:dyDescent="0.25">
      <c r="A44" s="82"/>
      <c r="B44" s="78"/>
      <c r="C44" s="70"/>
      <c r="D44" s="75"/>
      <c r="E44" s="75"/>
      <c r="F44" s="323" t="s">
        <v>161</v>
      </c>
      <c r="G44" s="323"/>
      <c r="H44" s="323"/>
      <c r="I44" s="323"/>
      <c r="J44" s="65">
        <v>126</v>
      </c>
      <c r="K44" s="61">
        <v>203</v>
      </c>
      <c r="L44" s="71">
        <v>2</v>
      </c>
      <c r="M44" s="71">
        <v>3</v>
      </c>
      <c r="N44" s="77">
        <v>5720051180</v>
      </c>
      <c r="O44" s="73">
        <v>129</v>
      </c>
      <c r="P44" s="65"/>
      <c r="Q44" s="66">
        <v>10000</v>
      </c>
      <c r="R44" s="325"/>
      <c r="S44" s="325"/>
      <c r="T44" s="325"/>
      <c r="U44" s="325"/>
      <c r="V44" s="68">
        <v>0</v>
      </c>
      <c r="W44" s="68">
        <v>0</v>
      </c>
      <c r="X44" s="74">
        <v>23200</v>
      </c>
      <c r="Y44" s="74">
        <v>23500</v>
      </c>
      <c r="Z44" s="74">
        <v>24400</v>
      </c>
    </row>
    <row r="45" spans="1:26" ht="33.75" customHeight="1" x14ac:dyDescent="0.25">
      <c r="A45" s="82"/>
      <c r="B45" s="78"/>
      <c r="C45" s="70"/>
      <c r="D45" s="75"/>
      <c r="E45" s="75"/>
      <c r="F45" s="323" t="s">
        <v>164</v>
      </c>
      <c r="G45" s="323"/>
      <c r="H45" s="323"/>
      <c r="I45" s="323"/>
      <c r="J45" s="65">
        <v>126</v>
      </c>
      <c r="K45" s="61">
        <v>203</v>
      </c>
      <c r="L45" s="71">
        <v>2</v>
      </c>
      <c r="M45" s="71">
        <v>3</v>
      </c>
      <c r="N45" s="77">
        <v>5720051180</v>
      </c>
      <c r="O45" s="73">
        <v>240</v>
      </c>
      <c r="P45" s="65"/>
      <c r="Q45" s="66">
        <v>10000</v>
      </c>
      <c r="R45" s="325"/>
      <c r="S45" s="325"/>
      <c r="T45" s="325"/>
      <c r="U45" s="325"/>
      <c r="V45" s="68">
        <v>0</v>
      </c>
      <c r="W45" s="68">
        <v>0</v>
      </c>
      <c r="X45" s="74">
        <f>X46</f>
        <v>2000</v>
      </c>
      <c r="Y45" s="74">
        <f>Y46</f>
        <v>2000</v>
      </c>
      <c r="Z45" s="74">
        <f>Z46</f>
        <v>2100</v>
      </c>
    </row>
    <row r="46" spans="1:26" x14ac:dyDescent="0.25">
      <c r="A46" s="82"/>
      <c r="B46" s="78"/>
      <c r="C46" s="70"/>
      <c r="D46" s="75"/>
      <c r="E46" s="75"/>
      <c r="F46" s="323" t="s">
        <v>165</v>
      </c>
      <c r="G46" s="323"/>
      <c r="H46" s="323"/>
      <c r="I46" s="323"/>
      <c r="J46" s="65">
        <v>126</v>
      </c>
      <c r="K46" s="61">
        <v>203</v>
      </c>
      <c r="L46" s="71">
        <v>2</v>
      </c>
      <c r="M46" s="71">
        <v>3</v>
      </c>
      <c r="N46" s="77">
        <v>5720051180</v>
      </c>
      <c r="O46" s="73">
        <v>244</v>
      </c>
      <c r="P46" s="65"/>
      <c r="Q46" s="66">
        <v>10000</v>
      </c>
      <c r="R46" s="325"/>
      <c r="S46" s="325"/>
      <c r="T46" s="325"/>
      <c r="U46" s="325"/>
      <c r="V46" s="68">
        <v>0</v>
      </c>
      <c r="W46" s="68">
        <v>0</v>
      </c>
      <c r="X46" s="74">
        <v>2000</v>
      </c>
      <c r="Y46" s="74">
        <v>2000</v>
      </c>
      <c r="Z46" s="74">
        <v>2100</v>
      </c>
    </row>
    <row r="47" spans="1:26" ht="35.25" customHeight="1" x14ac:dyDescent="0.25">
      <c r="A47" s="339" t="s">
        <v>175</v>
      </c>
      <c r="B47" s="339"/>
      <c r="C47" s="339"/>
      <c r="D47" s="339"/>
      <c r="E47" s="339"/>
      <c r="F47" s="339"/>
      <c r="G47" s="339"/>
      <c r="H47" s="339"/>
      <c r="I47" s="339"/>
      <c r="J47" s="60">
        <v>126</v>
      </c>
      <c r="K47" s="61">
        <v>300</v>
      </c>
      <c r="L47" s="62">
        <v>3</v>
      </c>
      <c r="M47" s="62">
        <v>0</v>
      </c>
      <c r="N47" s="63" t="s">
        <v>152</v>
      </c>
      <c r="O47" s="64">
        <v>0</v>
      </c>
      <c r="P47" s="65"/>
      <c r="Q47" s="66">
        <v>0</v>
      </c>
      <c r="R47" s="336"/>
      <c r="S47" s="336"/>
      <c r="T47" s="336"/>
      <c r="U47" s="336"/>
      <c r="V47" s="68">
        <v>0</v>
      </c>
      <c r="W47" s="68">
        <v>0</v>
      </c>
      <c r="X47" s="69">
        <f>X48</f>
        <v>80000</v>
      </c>
      <c r="Y47" s="69">
        <f>Y48</f>
        <v>70000</v>
      </c>
      <c r="Z47" s="69">
        <f>Z48</f>
        <v>80000</v>
      </c>
    </row>
    <row r="48" spans="1:26" x14ac:dyDescent="0.25">
      <c r="A48" s="82"/>
      <c r="B48" s="78"/>
      <c r="C48" s="326" t="s">
        <v>176</v>
      </c>
      <c r="D48" s="326"/>
      <c r="E48" s="326"/>
      <c r="F48" s="326"/>
      <c r="G48" s="326"/>
      <c r="H48" s="326"/>
      <c r="I48" s="326"/>
      <c r="J48" s="60">
        <v>126</v>
      </c>
      <c r="K48" s="61">
        <v>310</v>
      </c>
      <c r="L48" s="62">
        <v>3</v>
      </c>
      <c r="M48" s="62">
        <v>10</v>
      </c>
      <c r="N48" s="63" t="s">
        <v>152</v>
      </c>
      <c r="O48" s="64">
        <v>0</v>
      </c>
      <c r="P48" s="65"/>
      <c r="Q48" s="66">
        <v>0</v>
      </c>
      <c r="R48" s="336"/>
      <c r="S48" s="336"/>
      <c r="T48" s="336"/>
      <c r="U48" s="336"/>
      <c r="V48" s="68">
        <v>0</v>
      </c>
      <c r="W48" s="68">
        <v>0</v>
      </c>
      <c r="X48" s="69">
        <f t="shared" ref="X48:Z52" si="3">X49</f>
        <v>80000</v>
      </c>
      <c r="Y48" s="69">
        <f t="shared" si="3"/>
        <v>70000</v>
      </c>
      <c r="Z48" s="69">
        <f t="shared" si="3"/>
        <v>80000</v>
      </c>
    </row>
    <row r="49" spans="1:27" ht="49.5" customHeight="1" x14ac:dyDescent="0.25">
      <c r="A49" s="327" t="s">
        <v>196</v>
      </c>
      <c r="B49" s="327"/>
      <c r="C49" s="327"/>
      <c r="D49" s="327"/>
      <c r="E49" s="327"/>
      <c r="F49" s="327"/>
      <c r="G49" s="327"/>
      <c r="H49" s="327"/>
      <c r="I49" s="327"/>
      <c r="J49" s="65">
        <v>126</v>
      </c>
      <c r="K49" s="61">
        <v>0</v>
      </c>
      <c r="L49" s="71">
        <v>3</v>
      </c>
      <c r="M49" s="71">
        <v>10</v>
      </c>
      <c r="N49" s="72" t="s">
        <v>155</v>
      </c>
      <c r="O49" s="73">
        <v>0</v>
      </c>
      <c r="P49" s="65"/>
      <c r="Q49" s="66">
        <v>0</v>
      </c>
      <c r="R49" s="325"/>
      <c r="S49" s="325"/>
      <c r="T49" s="325"/>
      <c r="U49" s="325"/>
      <c r="V49" s="68">
        <v>0</v>
      </c>
      <c r="W49" s="68">
        <v>0</v>
      </c>
      <c r="X49" s="74">
        <f>X50</f>
        <v>80000</v>
      </c>
      <c r="Y49" s="74">
        <f t="shared" si="3"/>
        <v>70000</v>
      </c>
      <c r="Z49" s="74">
        <f t="shared" si="3"/>
        <v>80000</v>
      </c>
    </row>
    <row r="50" spans="1:27" ht="29.25" customHeight="1" x14ac:dyDescent="0.25">
      <c r="A50" s="82"/>
      <c r="B50" s="78"/>
      <c r="C50" s="70"/>
      <c r="D50" s="323" t="s">
        <v>177</v>
      </c>
      <c r="E50" s="323"/>
      <c r="F50" s="323"/>
      <c r="G50" s="323"/>
      <c r="H50" s="323"/>
      <c r="I50" s="323"/>
      <c r="J50" s="65">
        <v>126</v>
      </c>
      <c r="K50" s="61">
        <v>310</v>
      </c>
      <c r="L50" s="71">
        <v>3</v>
      </c>
      <c r="M50" s="71">
        <v>10</v>
      </c>
      <c r="N50" s="77">
        <v>5730000000</v>
      </c>
      <c r="O50" s="73">
        <v>0</v>
      </c>
      <c r="P50" s="65"/>
      <c r="Q50" s="66">
        <v>0</v>
      </c>
      <c r="R50" s="325"/>
      <c r="S50" s="325"/>
      <c r="T50" s="325"/>
      <c r="U50" s="325"/>
      <c r="V50" s="68">
        <v>0</v>
      </c>
      <c r="W50" s="68">
        <v>0</v>
      </c>
      <c r="X50" s="74">
        <f t="shared" si="3"/>
        <v>80000</v>
      </c>
      <c r="Y50" s="74">
        <f t="shared" si="3"/>
        <v>70000</v>
      </c>
      <c r="Z50" s="74">
        <f t="shared" si="3"/>
        <v>80000</v>
      </c>
    </row>
    <row r="51" spans="1:27" ht="36" customHeight="1" x14ac:dyDescent="0.25">
      <c r="A51" s="82"/>
      <c r="B51" s="78"/>
      <c r="C51" s="70"/>
      <c r="D51" s="75"/>
      <c r="E51" s="323" t="s">
        <v>178</v>
      </c>
      <c r="F51" s="323"/>
      <c r="G51" s="323"/>
      <c r="H51" s="323"/>
      <c r="I51" s="323"/>
      <c r="J51" s="65">
        <v>126</v>
      </c>
      <c r="K51" s="61">
        <v>310</v>
      </c>
      <c r="L51" s="71">
        <v>3</v>
      </c>
      <c r="M51" s="71">
        <v>10</v>
      </c>
      <c r="N51" s="77">
        <v>5730095020</v>
      </c>
      <c r="O51" s="73">
        <v>0</v>
      </c>
      <c r="P51" s="65"/>
      <c r="Q51" s="66">
        <v>0</v>
      </c>
      <c r="R51" s="325"/>
      <c r="S51" s="325"/>
      <c r="T51" s="325"/>
      <c r="U51" s="325"/>
      <c r="V51" s="68">
        <v>0</v>
      </c>
      <c r="W51" s="68">
        <v>0</v>
      </c>
      <c r="X51" s="74">
        <f t="shared" si="3"/>
        <v>80000</v>
      </c>
      <c r="Y51" s="74">
        <f t="shared" si="3"/>
        <v>70000</v>
      </c>
      <c r="Z51" s="74">
        <f t="shared" si="3"/>
        <v>80000</v>
      </c>
    </row>
    <row r="52" spans="1:27" ht="33" customHeight="1" x14ac:dyDescent="0.25">
      <c r="A52" s="82"/>
      <c r="B52" s="78"/>
      <c r="C52" s="70"/>
      <c r="D52" s="75"/>
      <c r="E52" s="75"/>
      <c r="F52" s="323" t="s">
        <v>164</v>
      </c>
      <c r="G52" s="323"/>
      <c r="H52" s="323"/>
      <c r="I52" s="323"/>
      <c r="J52" s="65">
        <v>126</v>
      </c>
      <c r="K52" s="61">
        <v>310</v>
      </c>
      <c r="L52" s="71">
        <v>3</v>
      </c>
      <c r="M52" s="71">
        <v>10</v>
      </c>
      <c r="N52" s="77">
        <v>5730095020</v>
      </c>
      <c r="O52" s="73">
        <v>240</v>
      </c>
      <c r="P52" s="65"/>
      <c r="Q52" s="66">
        <v>10000</v>
      </c>
      <c r="R52" s="325"/>
      <c r="S52" s="325"/>
      <c r="T52" s="325"/>
      <c r="U52" s="325"/>
      <c r="V52" s="68">
        <v>0</v>
      </c>
      <c r="W52" s="68">
        <v>0</v>
      </c>
      <c r="X52" s="74">
        <f t="shared" si="3"/>
        <v>80000</v>
      </c>
      <c r="Y52" s="74">
        <f t="shared" si="3"/>
        <v>70000</v>
      </c>
      <c r="Z52" s="74">
        <f t="shared" si="3"/>
        <v>80000</v>
      </c>
    </row>
    <row r="53" spans="1:27" x14ac:dyDescent="0.25">
      <c r="A53" s="82"/>
      <c r="B53" s="78"/>
      <c r="C53" s="70"/>
      <c r="D53" s="75"/>
      <c r="E53" s="75"/>
      <c r="F53" s="323" t="s">
        <v>165</v>
      </c>
      <c r="G53" s="323"/>
      <c r="H53" s="323"/>
      <c r="I53" s="323"/>
      <c r="J53" s="65">
        <v>126</v>
      </c>
      <c r="K53" s="61">
        <v>310</v>
      </c>
      <c r="L53" s="71">
        <v>3</v>
      </c>
      <c r="M53" s="71">
        <v>10</v>
      </c>
      <c r="N53" s="77">
        <v>5730095020</v>
      </c>
      <c r="O53" s="73">
        <v>244</v>
      </c>
      <c r="P53" s="65"/>
      <c r="Q53" s="66">
        <v>10000</v>
      </c>
      <c r="R53" s="325"/>
      <c r="S53" s="325"/>
      <c r="T53" s="325"/>
      <c r="U53" s="325"/>
      <c r="V53" s="68">
        <v>0</v>
      </c>
      <c r="W53" s="68">
        <v>0</v>
      </c>
      <c r="X53" s="74">
        <v>80000</v>
      </c>
      <c r="Y53" s="74">
        <v>70000</v>
      </c>
      <c r="Z53" s="74">
        <v>80000</v>
      </c>
    </row>
    <row r="54" spans="1:27" x14ac:dyDescent="0.25">
      <c r="A54" s="82"/>
      <c r="B54" s="78"/>
      <c r="C54" s="341" t="s">
        <v>179</v>
      </c>
      <c r="D54" s="341"/>
      <c r="E54" s="341"/>
      <c r="F54" s="341"/>
      <c r="G54" s="341"/>
      <c r="H54" s="341"/>
      <c r="I54" s="341"/>
      <c r="J54" s="60">
        <v>126</v>
      </c>
      <c r="K54" s="61">
        <v>409</v>
      </c>
      <c r="L54" s="62">
        <v>4</v>
      </c>
      <c r="M54" s="62">
        <v>0</v>
      </c>
      <c r="N54" s="63" t="s">
        <v>152</v>
      </c>
      <c r="O54" s="64">
        <v>0</v>
      </c>
      <c r="P54" s="65"/>
      <c r="Q54" s="66">
        <v>0</v>
      </c>
      <c r="R54" s="336"/>
      <c r="S54" s="336"/>
      <c r="T54" s="336"/>
      <c r="U54" s="336"/>
      <c r="V54" s="68">
        <v>0</v>
      </c>
      <c r="W54" s="68">
        <v>0</v>
      </c>
      <c r="X54" s="69">
        <f>X55</f>
        <v>660000</v>
      </c>
      <c r="Y54" s="69">
        <f t="shared" ref="X54:Z58" si="4">Y55</f>
        <v>581900</v>
      </c>
      <c r="Z54" s="69">
        <f t="shared" si="4"/>
        <v>707000</v>
      </c>
    </row>
    <row r="55" spans="1:27" x14ac:dyDescent="0.25">
      <c r="A55" s="82"/>
      <c r="B55" s="78"/>
      <c r="C55" s="341" t="s">
        <v>180</v>
      </c>
      <c r="D55" s="341"/>
      <c r="E55" s="341"/>
      <c r="F55" s="341"/>
      <c r="G55" s="341"/>
      <c r="H55" s="341"/>
      <c r="I55" s="341"/>
      <c r="J55" s="60">
        <v>126</v>
      </c>
      <c r="K55" s="61">
        <v>409</v>
      </c>
      <c r="L55" s="62">
        <v>4</v>
      </c>
      <c r="M55" s="62">
        <v>9</v>
      </c>
      <c r="N55" s="63" t="s">
        <v>152</v>
      </c>
      <c r="O55" s="64">
        <v>0</v>
      </c>
      <c r="P55" s="65"/>
      <c r="Q55" s="66">
        <v>0</v>
      </c>
      <c r="R55" s="336"/>
      <c r="S55" s="336"/>
      <c r="T55" s="336"/>
      <c r="U55" s="336"/>
      <c r="V55" s="68">
        <v>0</v>
      </c>
      <c r="W55" s="68">
        <v>0</v>
      </c>
      <c r="X55" s="69">
        <f t="shared" si="4"/>
        <v>660000</v>
      </c>
      <c r="Y55" s="69">
        <f t="shared" si="4"/>
        <v>581900</v>
      </c>
      <c r="Z55" s="69">
        <f t="shared" si="4"/>
        <v>707000</v>
      </c>
    </row>
    <row r="56" spans="1:27" ht="50.25" customHeight="1" x14ac:dyDescent="0.25">
      <c r="A56" s="327" t="s">
        <v>196</v>
      </c>
      <c r="B56" s="327"/>
      <c r="C56" s="327"/>
      <c r="D56" s="327"/>
      <c r="E56" s="327"/>
      <c r="F56" s="327"/>
      <c r="G56" s="327"/>
      <c r="H56" s="327"/>
      <c r="I56" s="327"/>
      <c r="J56" s="65">
        <v>126</v>
      </c>
      <c r="K56" s="61">
        <v>0</v>
      </c>
      <c r="L56" s="71">
        <v>4</v>
      </c>
      <c r="M56" s="71">
        <v>9</v>
      </c>
      <c r="N56" s="72" t="s">
        <v>155</v>
      </c>
      <c r="O56" s="73">
        <v>0</v>
      </c>
      <c r="P56" s="65"/>
      <c r="Q56" s="66">
        <v>0</v>
      </c>
      <c r="R56" s="325"/>
      <c r="S56" s="325"/>
      <c r="T56" s="325"/>
      <c r="U56" s="325"/>
      <c r="V56" s="68">
        <v>0</v>
      </c>
      <c r="W56" s="68">
        <v>0</v>
      </c>
      <c r="X56" s="74">
        <f>X57+X62</f>
        <v>660000</v>
      </c>
      <c r="Y56" s="74">
        <f>Y57+Y62</f>
        <v>581900</v>
      </c>
      <c r="Z56" s="74">
        <f>Z57+Z62</f>
        <v>707000</v>
      </c>
    </row>
    <row r="57" spans="1:27" ht="36.75" customHeight="1" x14ac:dyDescent="0.25">
      <c r="A57" s="82"/>
      <c r="B57" s="78"/>
      <c r="C57" s="79"/>
      <c r="D57" s="323" t="s">
        <v>181</v>
      </c>
      <c r="E57" s="323"/>
      <c r="F57" s="323"/>
      <c r="G57" s="323"/>
      <c r="H57" s="323"/>
      <c r="I57" s="323"/>
      <c r="J57" s="65">
        <v>126</v>
      </c>
      <c r="K57" s="61">
        <v>409</v>
      </c>
      <c r="L57" s="71">
        <v>4</v>
      </c>
      <c r="M57" s="71">
        <v>9</v>
      </c>
      <c r="N57" s="77">
        <v>5740000000</v>
      </c>
      <c r="O57" s="73">
        <v>0</v>
      </c>
      <c r="P57" s="65"/>
      <c r="Q57" s="66">
        <v>0</v>
      </c>
      <c r="R57" s="325"/>
      <c r="S57" s="325"/>
      <c r="T57" s="325"/>
      <c r="U57" s="325"/>
      <c r="V57" s="68">
        <v>0</v>
      </c>
      <c r="W57" s="68">
        <v>0</v>
      </c>
      <c r="X57" s="74">
        <f t="shared" si="4"/>
        <v>660000</v>
      </c>
      <c r="Y57" s="74">
        <f t="shared" si="4"/>
        <v>581900</v>
      </c>
      <c r="Z57" s="74">
        <v>344000</v>
      </c>
    </row>
    <row r="58" spans="1:27" ht="34.5" customHeight="1" x14ac:dyDescent="0.25">
      <c r="A58" s="82"/>
      <c r="B58" s="78"/>
      <c r="C58" s="79"/>
      <c r="D58" s="75"/>
      <c r="E58" s="323" t="s">
        <v>182</v>
      </c>
      <c r="F58" s="323"/>
      <c r="G58" s="323"/>
      <c r="H58" s="323"/>
      <c r="I58" s="323"/>
      <c r="J58" s="65">
        <v>126</v>
      </c>
      <c r="K58" s="61">
        <v>409</v>
      </c>
      <c r="L58" s="71">
        <v>4</v>
      </c>
      <c r="M58" s="71">
        <v>9</v>
      </c>
      <c r="N58" s="77">
        <v>5740095280</v>
      </c>
      <c r="O58" s="73">
        <v>0</v>
      </c>
      <c r="P58" s="65"/>
      <c r="Q58" s="66">
        <v>0</v>
      </c>
      <c r="R58" s="325"/>
      <c r="S58" s="325"/>
      <c r="T58" s="325"/>
      <c r="U58" s="325"/>
      <c r="V58" s="68">
        <v>0</v>
      </c>
      <c r="W58" s="68">
        <v>0</v>
      </c>
      <c r="X58" s="74">
        <f t="shared" si="4"/>
        <v>660000</v>
      </c>
      <c r="Y58" s="74">
        <f t="shared" si="4"/>
        <v>581900</v>
      </c>
      <c r="Z58" s="74">
        <f t="shared" si="4"/>
        <v>344000</v>
      </c>
    </row>
    <row r="59" spans="1:27" x14ac:dyDescent="0.25">
      <c r="A59" s="82"/>
      <c r="B59" s="78"/>
      <c r="C59" s="79"/>
      <c r="D59" s="75"/>
      <c r="E59" s="75"/>
      <c r="F59" s="323" t="s">
        <v>164</v>
      </c>
      <c r="G59" s="323"/>
      <c r="H59" s="323"/>
      <c r="I59" s="323"/>
      <c r="J59" s="65">
        <v>126</v>
      </c>
      <c r="K59" s="61">
        <v>409</v>
      </c>
      <c r="L59" s="71">
        <v>4</v>
      </c>
      <c r="M59" s="71">
        <v>9</v>
      </c>
      <c r="N59" s="77">
        <v>5740095280</v>
      </c>
      <c r="O59" s="73">
        <v>240</v>
      </c>
      <c r="P59" s="65"/>
      <c r="Q59" s="66">
        <v>10000</v>
      </c>
      <c r="R59" s="325"/>
      <c r="S59" s="325"/>
      <c r="T59" s="325"/>
      <c r="U59" s="325"/>
      <c r="V59" s="68">
        <v>0</v>
      </c>
      <c r="W59" s="68">
        <v>0</v>
      </c>
      <c r="X59" s="74">
        <f>X61+X60</f>
        <v>660000</v>
      </c>
      <c r="Y59" s="74">
        <f>Y61+Y60</f>
        <v>581900</v>
      </c>
      <c r="Z59" s="74">
        <f>Z61+Z60</f>
        <v>344000</v>
      </c>
    </row>
    <row r="60" spans="1:27" x14ac:dyDescent="0.25">
      <c r="A60" s="82"/>
      <c r="B60" s="78"/>
      <c r="C60" s="79"/>
      <c r="D60" s="75"/>
      <c r="E60" s="75"/>
      <c r="F60" s="323" t="s">
        <v>165</v>
      </c>
      <c r="G60" s="323"/>
      <c r="H60" s="323"/>
      <c r="I60" s="323"/>
      <c r="J60" s="65">
        <v>126</v>
      </c>
      <c r="K60" s="61">
        <v>409</v>
      </c>
      <c r="L60" s="71">
        <v>4</v>
      </c>
      <c r="M60" s="71">
        <v>9</v>
      </c>
      <c r="N60" s="77">
        <v>5740095280</v>
      </c>
      <c r="O60" s="73">
        <v>244</v>
      </c>
      <c r="P60" s="65"/>
      <c r="Q60" s="66">
        <v>10000</v>
      </c>
      <c r="R60" s="325"/>
      <c r="S60" s="325"/>
      <c r="T60" s="325"/>
      <c r="U60" s="325"/>
      <c r="V60" s="68">
        <v>0</v>
      </c>
      <c r="W60" s="68">
        <v>0</v>
      </c>
      <c r="X60" s="74">
        <v>410000</v>
      </c>
      <c r="Y60" s="74">
        <v>301900</v>
      </c>
      <c r="Z60" s="74">
        <v>162000</v>
      </c>
    </row>
    <row r="61" spans="1:27" x14ac:dyDescent="0.25">
      <c r="A61" s="82"/>
      <c r="B61" s="78"/>
      <c r="C61" s="79"/>
      <c r="D61" s="75"/>
      <c r="E61" s="75"/>
      <c r="F61" s="323" t="s">
        <v>183</v>
      </c>
      <c r="G61" s="323"/>
      <c r="H61" s="323"/>
      <c r="I61" s="323"/>
      <c r="J61" s="65">
        <v>126</v>
      </c>
      <c r="K61" s="61">
        <v>409</v>
      </c>
      <c r="L61" s="71">
        <v>4</v>
      </c>
      <c r="M61" s="71">
        <v>9</v>
      </c>
      <c r="N61" s="77">
        <v>5740095280</v>
      </c>
      <c r="O61" s="73">
        <v>247</v>
      </c>
      <c r="P61" s="65"/>
      <c r="Q61" s="66">
        <v>10000</v>
      </c>
      <c r="R61" s="325"/>
      <c r="S61" s="325"/>
      <c r="T61" s="325"/>
      <c r="U61" s="325"/>
      <c r="V61" s="68">
        <v>0</v>
      </c>
      <c r="W61" s="68">
        <v>0</v>
      </c>
      <c r="X61" s="74">
        <v>250000</v>
      </c>
      <c r="Y61" s="74">
        <v>280000</v>
      </c>
      <c r="Z61" s="74">
        <v>182000</v>
      </c>
    </row>
    <row r="62" spans="1:27" ht="30" x14ac:dyDescent="0.25">
      <c r="A62" s="82"/>
      <c r="B62" s="78"/>
      <c r="C62" s="79"/>
      <c r="D62" s="75"/>
      <c r="E62" s="75"/>
      <c r="F62" s="75"/>
      <c r="G62" s="75"/>
      <c r="H62" s="75"/>
      <c r="I62" s="75" t="s">
        <v>237</v>
      </c>
      <c r="J62" s="65">
        <v>126</v>
      </c>
      <c r="K62" s="61"/>
      <c r="L62" s="71">
        <v>4</v>
      </c>
      <c r="M62" s="71">
        <v>12</v>
      </c>
      <c r="N62" s="77">
        <v>5770000000</v>
      </c>
      <c r="O62" s="73">
        <v>0</v>
      </c>
      <c r="P62" s="65"/>
      <c r="Q62" s="66"/>
      <c r="R62" s="68"/>
      <c r="S62" s="68"/>
      <c r="T62" s="68"/>
      <c r="U62" s="68"/>
      <c r="V62" s="68"/>
      <c r="W62" s="68"/>
      <c r="X62" s="74">
        <f t="shared" ref="X62:Z64" si="5">X63</f>
        <v>0</v>
      </c>
      <c r="Y62" s="74">
        <f t="shared" si="5"/>
        <v>0</v>
      </c>
      <c r="Z62" s="74">
        <f t="shared" si="5"/>
        <v>363000</v>
      </c>
    </row>
    <row r="63" spans="1:27" ht="60" x14ac:dyDescent="0.25">
      <c r="A63" s="82"/>
      <c r="B63" s="78"/>
      <c r="C63" s="79"/>
      <c r="D63" s="75"/>
      <c r="E63" s="75"/>
      <c r="F63" s="75"/>
      <c r="G63" s="75"/>
      <c r="H63" s="75"/>
      <c r="I63" s="75" t="s">
        <v>231</v>
      </c>
      <c r="J63" s="65">
        <v>126</v>
      </c>
      <c r="K63" s="61"/>
      <c r="L63" s="71">
        <v>4</v>
      </c>
      <c r="M63" s="71">
        <v>12</v>
      </c>
      <c r="N63" s="77" t="s">
        <v>233</v>
      </c>
      <c r="O63" s="73">
        <v>0</v>
      </c>
      <c r="P63" s="65"/>
      <c r="Q63" s="66"/>
      <c r="R63" s="68"/>
      <c r="S63" s="68"/>
      <c r="T63" s="68"/>
      <c r="U63" s="68"/>
      <c r="V63" s="68"/>
      <c r="W63" s="68"/>
      <c r="X63" s="74">
        <f t="shared" si="5"/>
        <v>0</v>
      </c>
      <c r="Y63" s="74">
        <f t="shared" si="5"/>
        <v>0</v>
      </c>
      <c r="Z63" s="74">
        <f t="shared" si="5"/>
        <v>363000</v>
      </c>
      <c r="AA63" s="274"/>
    </row>
    <row r="64" spans="1:27" ht="30" x14ac:dyDescent="0.25">
      <c r="A64" s="82"/>
      <c r="B64" s="78"/>
      <c r="C64" s="79"/>
      <c r="D64" s="75"/>
      <c r="E64" s="75"/>
      <c r="F64" s="75"/>
      <c r="G64" s="75"/>
      <c r="H64" s="75"/>
      <c r="I64" s="75" t="s">
        <v>238</v>
      </c>
      <c r="J64" s="65">
        <v>126</v>
      </c>
      <c r="K64" s="61"/>
      <c r="L64" s="71">
        <v>4</v>
      </c>
      <c r="M64" s="71">
        <v>12</v>
      </c>
      <c r="N64" s="77" t="s">
        <v>233</v>
      </c>
      <c r="O64" s="73">
        <v>240</v>
      </c>
      <c r="P64" s="65"/>
      <c r="Q64" s="66"/>
      <c r="R64" s="68"/>
      <c r="S64" s="68"/>
      <c r="T64" s="68"/>
      <c r="U64" s="68"/>
      <c r="V64" s="68"/>
      <c r="W64" s="68"/>
      <c r="X64" s="74">
        <f t="shared" si="5"/>
        <v>0</v>
      </c>
      <c r="Y64" s="74">
        <f t="shared" si="5"/>
        <v>0</v>
      </c>
      <c r="Z64" s="74">
        <f t="shared" si="5"/>
        <v>363000</v>
      </c>
    </row>
    <row r="65" spans="1:26" ht="30" x14ac:dyDescent="0.25">
      <c r="A65" s="82"/>
      <c r="B65" s="78"/>
      <c r="C65" s="79"/>
      <c r="D65" s="75"/>
      <c r="E65" s="75"/>
      <c r="F65" s="75"/>
      <c r="G65" s="75"/>
      <c r="H65" s="75"/>
      <c r="I65" s="75" t="s">
        <v>239</v>
      </c>
      <c r="J65" s="65">
        <v>126</v>
      </c>
      <c r="K65" s="61"/>
      <c r="L65" s="71">
        <v>4</v>
      </c>
      <c r="M65" s="71">
        <v>12</v>
      </c>
      <c r="N65" s="77" t="s">
        <v>233</v>
      </c>
      <c r="O65" s="73">
        <v>244</v>
      </c>
      <c r="P65" s="65"/>
      <c r="Q65" s="66"/>
      <c r="R65" s="68"/>
      <c r="S65" s="68"/>
      <c r="T65" s="68"/>
      <c r="U65" s="68"/>
      <c r="V65" s="68"/>
      <c r="W65" s="68"/>
      <c r="X65" s="74">
        <v>0</v>
      </c>
      <c r="Y65" s="74">
        <v>0</v>
      </c>
      <c r="Z65" s="74">
        <v>363000</v>
      </c>
    </row>
    <row r="66" spans="1:26" x14ac:dyDescent="0.25">
      <c r="A66" s="340" t="s">
        <v>184</v>
      </c>
      <c r="B66" s="340"/>
      <c r="C66" s="340"/>
      <c r="D66" s="340"/>
      <c r="E66" s="340"/>
      <c r="F66" s="340"/>
      <c r="G66" s="340"/>
      <c r="H66" s="340"/>
      <c r="I66" s="340"/>
      <c r="J66" s="60">
        <v>126</v>
      </c>
      <c r="K66" s="61">
        <v>500</v>
      </c>
      <c r="L66" s="62">
        <v>5</v>
      </c>
      <c r="M66" s="62">
        <v>0</v>
      </c>
      <c r="N66" s="63" t="s">
        <v>152</v>
      </c>
      <c r="O66" s="64">
        <v>0</v>
      </c>
      <c r="P66" s="65"/>
      <c r="Q66" s="66">
        <v>0</v>
      </c>
      <c r="R66" s="336"/>
      <c r="S66" s="336"/>
      <c r="T66" s="336"/>
      <c r="U66" s="336"/>
      <c r="V66" s="68">
        <v>0</v>
      </c>
      <c r="W66" s="68">
        <v>0</v>
      </c>
      <c r="X66" s="69">
        <f t="shared" ref="X66:Z68" si="6">X67</f>
        <v>30000</v>
      </c>
      <c r="Y66" s="69">
        <f t="shared" si="6"/>
        <v>30000</v>
      </c>
      <c r="Z66" s="69">
        <f t="shared" si="6"/>
        <v>50000</v>
      </c>
    </row>
    <row r="67" spans="1:26" ht="18" customHeight="1" x14ac:dyDescent="0.25">
      <c r="A67" s="82"/>
      <c r="B67" s="78"/>
      <c r="C67" s="341" t="s">
        <v>185</v>
      </c>
      <c r="D67" s="341"/>
      <c r="E67" s="341"/>
      <c r="F67" s="341"/>
      <c r="G67" s="341"/>
      <c r="H67" s="341"/>
      <c r="I67" s="341"/>
      <c r="J67" s="60">
        <v>126</v>
      </c>
      <c r="K67" s="61">
        <v>503</v>
      </c>
      <c r="L67" s="62">
        <v>5</v>
      </c>
      <c r="M67" s="62">
        <v>3</v>
      </c>
      <c r="N67" s="63" t="s">
        <v>152</v>
      </c>
      <c r="O67" s="64">
        <v>0</v>
      </c>
      <c r="P67" s="65"/>
      <c r="Q67" s="66">
        <v>0</v>
      </c>
      <c r="R67" s="336"/>
      <c r="S67" s="336"/>
      <c r="T67" s="336"/>
      <c r="U67" s="336"/>
      <c r="V67" s="68">
        <v>0</v>
      </c>
      <c r="W67" s="68">
        <v>0</v>
      </c>
      <c r="X67" s="69">
        <f t="shared" si="6"/>
        <v>30000</v>
      </c>
      <c r="Y67" s="69">
        <f t="shared" si="6"/>
        <v>30000</v>
      </c>
      <c r="Z67" s="69">
        <f t="shared" si="6"/>
        <v>50000</v>
      </c>
    </row>
    <row r="68" spans="1:26" ht="48" customHeight="1" x14ac:dyDescent="0.25">
      <c r="A68" s="327" t="s">
        <v>196</v>
      </c>
      <c r="B68" s="327"/>
      <c r="C68" s="327"/>
      <c r="D68" s="327"/>
      <c r="E68" s="327"/>
      <c r="F68" s="327"/>
      <c r="G68" s="327"/>
      <c r="H68" s="327"/>
      <c r="I68" s="327"/>
      <c r="J68" s="65">
        <v>126</v>
      </c>
      <c r="K68" s="61">
        <v>0</v>
      </c>
      <c r="L68" s="71">
        <v>5</v>
      </c>
      <c r="M68" s="71">
        <v>3</v>
      </c>
      <c r="N68" s="72" t="s">
        <v>155</v>
      </c>
      <c r="O68" s="73">
        <v>0</v>
      </c>
      <c r="P68" s="65"/>
      <c r="Q68" s="66">
        <v>0</v>
      </c>
      <c r="R68" s="325"/>
      <c r="S68" s="325"/>
      <c r="T68" s="325"/>
      <c r="U68" s="325"/>
      <c r="V68" s="68">
        <v>0</v>
      </c>
      <c r="W68" s="68">
        <v>0</v>
      </c>
      <c r="X68" s="74">
        <f>X69</f>
        <v>30000</v>
      </c>
      <c r="Y68" s="74">
        <f t="shared" si="6"/>
        <v>30000</v>
      </c>
      <c r="Z68" s="74">
        <f t="shared" si="6"/>
        <v>50000</v>
      </c>
    </row>
    <row r="69" spans="1:26" ht="32.25" customHeight="1" x14ac:dyDescent="0.25">
      <c r="A69" s="82"/>
      <c r="B69" s="78"/>
      <c r="C69" s="79"/>
      <c r="D69" s="334" t="s">
        <v>186</v>
      </c>
      <c r="E69" s="334"/>
      <c r="F69" s="334"/>
      <c r="G69" s="334"/>
      <c r="H69" s="334"/>
      <c r="I69" s="334"/>
      <c r="J69" s="65">
        <v>126</v>
      </c>
      <c r="K69" s="61">
        <v>503</v>
      </c>
      <c r="L69" s="71">
        <v>5</v>
      </c>
      <c r="M69" s="71">
        <v>3</v>
      </c>
      <c r="N69" s="77">
        <v>5750000000</v>
      </c>
      <c r="O69" s="73">
        <v>0</v>
      </c>
      <c r="P69" s="65"/>
      <c r="Q69" s="66">
        <v>0</v>
      </c>
      <c r="R69" s="325"/>
      <c r="S69" s="325"/>
      <c r="T69" s="325"/>
      <c r="U69" s="325"/>
      <c r="V69" s="68">
        <v>0</v>
      </c>
      <c r="W69" s="68">
        <v>0</v>
      </c>
      <c r="X69" s="74">
        <f t="shared" ref="X69:Z71" si="7">X70</f>
        <v>30000</v>
      </c>
      <c r="Y69" s="74">
        <f t="shared" si="7"/>
        <v>30000</v>
      </c>
      <c r="Z69" s="74">
        <f t="shared" si="7"/>
        <v>50000</v>
      </c>
    </row>
    <row r="70" spans="1:26" ht="32.25" customHeight="1" x14ac:dyDescent="0.25">
      <c r="A70" s="82"/>
      <c r="B70" s="78"/>
      <c r="C70" s="79"/>
      <c r="D70" s="80"/>
      <c r="E70" s="334" t="s">
        <v>187</v>
      </c>
      <c r="F70" s="334"/>
      <c r="G70" s="334"/>
      <c r="H70" s="334"/>
      <c r="I70" s="334"/>
      <c r="J70" s="65">
        <v>126</v>
      </c>
      <c r="K70" s="61">
        <v>503</v>
      </c>
      <c r="L70" s="71">
        <v>5</v>
      </c>
      <c r="M70" s="71">
        <v>3</v>
      </c>
      <c r="N70" s="77">
        <v>5750095310</v>
      </c>
      <c r="O70" s="73">
        <v>0</v>
      </c>
      <c r="P70" s="65"/>
      <c r="Q70" s="66">
        <v>0</v>
      </c>
      <c r="R70" s="325"/>
      <c r="S70" s="325"/>
      <c r="T70" s="325"/>
      <c r="U70" s="325"/>
      <c r="V70" s="68">
        <v>0</v>
      </c>
      <c r="W70" s="68">
        <v>0</v>
      </c>
      <c r="X70" s="74">
        <f>X71</f>
        <v>30000</v>
      </c>
      <c r="Y70" s="74">
        <f t="shared" si="7"/>
        <v>30000</v>
      </c>
      <c r="Z70" s="74">
        <f t="shared" si="7"/>
        <v>50000</v>
      </c>
    </row>
    <row r="71" spans="1:26" ht="33.75" customHeight="1" x14ac:dyDescent="0.25">
      <c r="A71" s="82"/>
      <c r="B71" s="78"/>
      <c r="C71" s="79"/>
      <c r="D71" s="80"/>
      <c r="E71" s="80"/>
      <c r="F71" s="334" t="s">
        <v>164</v>
      </c>
      <c r="G71" s="334"/>
      <c r="H71" s="334"/>
      <c r="I71" s="334"/>
      <c r="J71" s="65">
        <v>126</v>
      </c>
      <c r="K71" s="61">
        <v>503</v>
      </c>
      <c r="L71" s="71">
        <v>5</v>
      </c>
      <c r="M71" s="71">
        <v>3</v>
      </c>
      <c r="N71" s="77">
        <v>5750095310</v>
      </c>
      <c r="O71" s="73">
        <v>240</v>
      </c>
      <c r="P71" s="65"/>
      <c r="Q71" s="66">
        <v>10000</v>
      </c>
      <c r="R71" s="325"/>
      <c r="S71" s="325"/>
      <c r="T71" s="325"/>
      <c r="U71" s="325"/>
      <c r="V71" s="68">
        <v>0</v>
      </c>
      <c r="W71" s="68">
        <v>0</v>
      </c>
      <c r="X71" s="74">
        <f>X72</f>
        <v>30000</v>
      </c>
      <c r="Y71" s="74">
        <f t="shared" si="7"/>
        <v>30000</v>
      </c>
      <c r="Z71" s="74">
        <f t="shared" si="7"/>
        <v>50000</v>
      </c>
    </row>
    <row r="72" spans="1:26" ht="21.75" customHeight="1" x14ac:dyDescent="0.25">
      <c r="A72" s="82"/>
      <c r="B72" s="78"/>
      <c r="C72" s="79"/>
      <c r="D72" s="80"/>
      <c r="E72" s="80"/>
      <c r="F72" s="334" t="s">
        <v>165</v>
      </c>
      <c r="G72" s="334"/>
      <c r="H72" s="334"/>
      <c r="I72" s="334"/>
      <c r="J72" s="65">
        <v>126</v>
      </c>
      <c r="K72" s="61">
        <v>503</v>
      </c>
      <c r="L72" s="71">
        <v>5</v>
      </c>
      <c r="M72" s="71">
        <v>3</v>
      </c>
      <c r="N72" s="77">
        <v>5750095310</v>
      </c>
      <c r="O72" s="73">
        <v>244</v>
      </c>
      <c r="P72" s="65"/>
      <c r="Q72" s="66">
        <v>10000</v>
      </c>
      <c r="R72" s="325"/>
      <c r="S72" s="325"/>
      <c r="T72" s="325"/>
      <c r="U72" s="325"/>
      <c r="V72" s="68">
        <v>0</v>
      </c>
      <c r="W72" s="68">
        <v>0</v>
      </c>
      <c r="X72" s="74">
        <v>30000</v>
      </c>
      <c r="Y72" s="74">
        <v>30000</v>
      </c>
      <c r="Z72" s="74">
        <v>50000</v>
      </c>
    </row>
    <row r="73" spans="1:26" x14ac:dyDescent="0.25">
      <c r="A73" s="340" t="s">
        <v>188</v>
      </c>
      <c r="B73" s="340"/>
      <c r="C73" s="340"/>
      <c r="D73" s="340"/>
      <c r="E73" s="340"/>
      <c r="F73" s="340"/>
      <c r="G73" s="340"/>
      <c r="H73" s="340"/>
      <c r="I73" s="340"/>
      <c r="J73" s="60">
        <v>126</v>
      </c>
      <c r="K73" s="61">
        <v>800</v>
      </c>
      <c r="L73" s="62">
        <v>8</v>
      </c>
      <c r="M73" s="62">
        <v>0</v>
      </c>
      <c r="N73" s="63" t="s">
        <v>152</v>
      </c>
      <c r="O73" s="64">
        <v>0</v>
      </c>
      <c r="P73" s="65"/>
      <c r="Q73" s="66">
        <v>0</v>
      </c>
      <c r="R73" s="336"/>
      <c r="S73" s="336"/>
      <c r="T73" s="336"/>
      <c r="U73" s="336"/>
      <c r="V73" s="68">
        <v>0</v>
      </c>
      <c r="W73" s="68">
        <v>0</v>
      </c>
      <c r="X73" s="69">
        <f t="shared" ref="X73:Z74" si="8">X74</f>
        <v>1971120</v>
      </c>
      <c r="Y73" s="69">
        <f t="shared" si="8"/>
        <v>1853620</v>
      </c>
      <c r="Z73" s="69">
        <f>Z74</f>
        <v>1950320</v>
      </c>
    </row>
    <row r="74" spans="1:26" x14ac:dyDescent="0.25">
      <c r="A74" s="82"/>
      <c r="B74" s="78"/>
      <c r="C74" s="341" t="s">
        <v>189</v>
      </c>
      <c r="D74" s="341"/>
      <c r="E74" s="341"/>
      <c r="F74" s="341"/>
      <c r="G74" s="341"/>
      <c r="H74" s="341"/>
      <c r="I74" s="341"/>
      <c r="J74" s="60">
        <v>126</v>
      </c>
      <c r="K74" s="61">
        <v>801</v>
      </c>
      <c r="L74" s="62">
        <v>8</v>
      </c>
      <c r="M74" s="62">
        <v>1</v>
      </c>
      <c r="N74" s="63" t="s">
        <v>152</v>
      </c>
      <c r="O74" s="64">
        <v>0</v>
      </c>
      <c r="P74" s="65"/>
      <c r="Q74" s="66">
        <v>0</v>
      </c>
      <c r="R74" s="336"/>
      <c r="S74" s="336"/>
      <c r="T74" s="336"/>
      <c r="U74" s="336"/>
      <c r="V74" s="68">
        <v>0</v>
      </c>
      <c r="W74" s="68">
        <v>0</v>
      </c>
      <c r="X74" s="69">
        <f>X75</f>
        <v>1971120</v>
      </c>
      <c r="Y74" s="69">
        <f t="shared" si="8"/>
        <v>1853620</v>
      </c>
      <c r="Z74" s="69">
        <f t="shared" si="8"/>
        <v>1950320</v>
      </c>
    </row>
    <row r="75" spans="1:26" ht="48.75" customHeight="1" x14ac:dyDescent="0.25">
      <c r="A75" s="327" t="s">
        <v>196</v>
      </c>
      <c r="B75" s="327"/>
      <c r="C75" s="327"/>
      <c r="D75" s="327"/>
      <c r="E75" s="327"/>
      <c r="F75" s="327"/>
      <c r="G75" s="327"/>
      <c r="H75" s="327"/>
      <c r="I75" s="327"/>
      <c r="J75" s="65">
        <v>126</v>
      </c>
      <c r="K75" s="61">
        <v>0</v>
      </c>
      <c r="L75" s="71">
        <v>8</v>
      </c>
      <c r="M75" s="71">
        <v>1</v>
      </c>
      <c r="N75" s="72" t="s">
        <v>155</v>
      </c>
      <c r="O75" s="73">
        <v>0</v>
      </c>
      <c r="P75" s="65"/>
      <c r="Q75" s="66">
        <v>0</v>
      </c>
      <c r="R75" s="325"/>
      <c r="S75" s="325"/>
      <c r="T75" s="325"/>
      <c r="U75" s="325"/>
      <c r="V75" s="68">
        <v>0</v>
      </c>
      <c r="W75" s="68">
        <v>0</v>
      </c>
      <c r="X75" s="99">
        <f>X76</f>
        <v>1971120</v>
      </c>
      <c r="Y75" s="74">
        <f>Y76</f>
        <v>1853620</v>
      </c>
      <c r="Z75" s="74">
        <f>Z76</f>
        <v>1950320</v>
      </c>
    </row>
    <row r="76" spans="1:26" ht="33.75" customHeight="1" x14ac:dyDescent="0.25">
      <c r="A76" s="82"/>
      <c r="B76" s="78"/>
      <c r="C76" s="79"/>
      <c r="D76" s="335" t="s">
        <v>190</v>
      </c>
      <c r="E76" s="335"/>
      <c r="F76" s="335"/>
      <c r="G76" s="335"/>
      <c r="H76" s="335"/>
      <c r="I76" s="335"/>
      <c r="J76" s="65">
        <v>126</v>
      </c>
      <c r="K76" s="61">
        <v>801</v>
      </c>
      <c r="L76" s="71">
        <v>8</v>
      </c>
      <c r="M76" s="71">
        <v>1</v>
      </c>
      <c r="N76" s="77">
        <v>5760000000</v>
      </c>
      <c r="O76" s="73">
        <v>0</v>
      </c>
      <c r="P76" s="65"/>
      <c r="Q76" s="66">
        <v>0</v>
      </c>
      <c r="R76" s="325"/>
      <c r="S76" s="325"/>
      <c r="T76" s="325"/>
      <c r="U76" s="325"/>
      <c r="V76" s="68">
        <v>0</v>
      </c>
      <c r="W76" s="68">
        <v>0</v>
      </c>
      <c r="X76" s="99">
        <f>X77+X79+X83</f>
        <v>1971120</v>
      </c>
      <c r="Y76" s="74">
        <f>Y77+Y79+Y83</f>
        <v>1853620</v>
      </c>
      <c r="Z76" s="74">
        <f>Z77+Z79+Z83</f>
        <v>1950320</v>
      </c>
    </row>
    <row r="77" spans="1:26" ht="46.5" customHeight="1" x14ac:dyDescent="0.25">
      <c r="A77" s="82"/>
      <c r="B77" s="78"/>
      <c r="C77" s="79"/>
      <c r="D77" s="80"/>
      <c r="E77" s="80"/>
      <c r="F77" s="334" t="s">
        <v>192</v>
      </c>
      <c r="G77" s="334"/>
      <c r="H77" s="334"/>
      <c r="I77" s="334"/>
      <c r="J77" s="65">
        <v>126</v>
      </c>
      <c r="K77" s="61">
        <v>502</v>
      </c>
      <c r="L77" s="71">
        <v>8</v>
      </c>
      <c r="M77" s="71">
        <v>1</v>
      </c>
      <c r="N77" s="77">
        <v>5760075080</v>
      </c>
      <c r="O77" s="73">
        <v>0</v>
      </c>
      <c r="P77" s="65"/>
      <c r="Q77" s="66">
        <v>10000</v>
      </c>
      <c r="R77" s="325"/>
      <c r="S77" s="325"/>
      <c r="T77" s="325"/>
      <c r="U77" s="325"/>
      <c r="V77" s="68">
        <v>0</v>
      </c>
      <c r="W77" s="68">
        <v>0</v>
      </c>
      <c r="X77" s="224">
        <f>X78</f>
        <v>1395790</v>
      </c>
      <c r="Y77" s="224">
        <f>Y78</f>
        <v>1643520</v>
      </c>
      <c r="Z77" s="224">
        <f>Z78</f>
        <v>1643520</v>
      </c>
    </row>
    <row r="78" spans="1:26" ht="18" customHeight="1" x14ac:dyDescent="0.25">
      <c r="A78" s="82"/>
      <c r="B78" s="78"/>
      <c r="C78" s="79"/>
      <c r="D78" s="80"/>
      <c r="E78" s="80"/>
      <c r="F78" s="334" t="s">
        <v>166</v>
      </c>
      <c r="G78" s="334"/>
      <c r="H78" s="334"/>
      <c r="I78" s="334"/>
      <c r="J78" s="65">
        <v>126</v>
      </c>
      <c r="K78" s="61">
        <v>502</v>
      </c>
      <c r="L78" s="71">
        <v>8</v>
      </c>
      <c r="M78" s="71">
        <v>1</v>
      </c>
      <c r="N78" s="77">
        <v>5760075080</v>
      </c>
      <c r="O78" s="73">
        <v>540</v>
      </c>
      <c r="P78" s="65"/>
      <c r="Q78" s="66">
        <v>10000</v>
      </c>
      <c r="R78" s="325"/>
      <c r="S78" s="325"/>
      <c r="T78" s="325"/>
      <c r="U78" s="325"/>
      <c r="V78" s="68">
        <v>0</v>
      </c>
      <c r="W78" s="68">
        <v>0</v>
      </c>
      <c r="X78" s="225">
        <v>1395790</v>
      </c>
      <c r="Y78" s="225">
        <v>1643520</v>
      </c>
      <c r="Z78" s="225">
        <v>1643520</v>
      </c>
    </row>
    <row r="79" spans="1:26" ht="36.75" customHeight="1" x14ac:dyDescent="0.25">
      <c r="A79" s="82"/>
      <c r="B79" s="78"/>
      <c r="C79" s="79"/>
      <c r="D79" s="81"/>
      <c r="E79" s="81"/>
      <c r="F79" s="81"/>
      <c r="G79" s="81"/>
      <c r="H79" s="81"/>
      <c r="I79" s="81" t="s">
        <v>191</v>
      </c>
      <c r="J79" s="65">
        <v>126</v>
      </c>
      <c r="K79" s="61"/>
      <c r="L79" s="71">
        <v>8</v>
      </c>
      <c r="M79" s="71">
        <v>1</v>
      </c>
      <c r="N79" s="77">
        <v>5760095220</v>
      </c>
      <c r="O79" s="73">
        <v>0</v>
      </c>
      <c r="P79" s="65"/>
      <c r="Q79" s="66"/>
      <c r="R79" s="68"/>
      <c r="S79" s="68"/>
      <c r="T79" s="68"/>
      <c r="U79" s="68"/>
      <c r="V79" s="68"/>
      <c r="W79" s="68"/>
      <c r="X79" s="225">
        <f>X80</f>
        <v>327600</v>
      </c>
      <c r="Y79" s="225">
        <f>Y80</f>
        <v>210100</v>
      </c>
      <c r="Z79" s="225">
        <f>Z80</f>
        <v>306800</v>
      </c>
    </row>
    <row r="80" spans="1:26" ht="29.25" customHeight="1" x14ac:dyDescent="0.25">
      <c r="A80" s="82"/>
      <c r="B80" s="78"/>
      <c r="C80" s="79"/>
      <c r="D80" s="81"/>
      <c r="E80" s="81"/>
      <c r="F80" s="328" t="s">
        <v>164</v>
      </c>
      <c r="G80" s="329"/>
      <c r="H80" s="329"/>
      <c r="I80" s="330"/>
      <c r="J80" s="65">
        <v>126</v>
      </c>
      <c r="K80" s="61">
        <v>801</v>
      </c>
      <c r="L80" s="71">
        <v>8</v>
      </c>
      <c r="M80" s="71">
        <v>1</v>
      </c>
      <c r="N80" s="77">
        <v>5760095220</v>
      </c>
      <c r="O80" s="73">
        <v>240</v>
      </c>
      <c r="P80" s="65"/>
      <c r="Q80" s="66">
        <v>10000</v>
      </c>
      <c r="R80" s="331"/>
      <c r="S80" s="332"/>
      <c r="T80" s="332"/>
      <c r="U80" s="333"/>
      <c r="V80" s="68">
        <v>0</v>
      </c>
      <c r="W80" s="68">
        <v>0</v>
      </c>
      <c r="X80" s="225">
        <f>X82+X81</f>
        <v>327600</v>
      </c>
      <c r="Y80" s="225">
        <f>Y82+Y81</f>
        <v>210100</v>
      </c>
      <c r="Z80" s="225">
        <f>Z82+Z81</f>
        <v>306800</v>
      </c>
    </row>
    <row r="81" spans="1:26" ht="17.25" customHeight="1" x14ac:dyDescent="0.25">
      <c r="A81" s="82"/>
      <c r="B81" s="78"/>
      <c r="C81" s="79"/>
      <c r="D81" s="81"/>
      <c r="E81" s="81"/>
      <c r="F81" s="328" t="s">
        <v>165</v>
      </c>
      <c r="G81" s="329"/>
      <c r="H81" s="329"/>
      <c r="I81" s="330"/>
      <c r="J81" s="65">
        <v>126</v>
      </c>
      <c r="K81" s="61">
        <v>801</v>
      </c>
      <c r="L81" s="71">
        <v>8</v>
      </c>
      <c r="M81" s="71">
        <v>1</v>
      </c>
      <c r="N81" s="77">
        <v>5760095220</v>
      </c>
      <c r="O81" s="73">
        <v>244</v>
      </c>
      <c r="P81" s="65"/>
      <c r="Q81" s="66">
        <v>10000</v>
      </c>
      <c r="R81" s="331"/>
      <c r="S81" s="332"/>
      <c r="T81" s="332"/>
      <c r="U81" s="333"/>
      <c r="V81" s="68">
        <v>0</v>
      </c>
      <c r="W81" s="68">
        <v>0</v>
      </c>
      <c r="X81" s="225">
        <v>52628</v>
      </c>
      <c r="Y81" s="224">
        <v>7700</v>
      </c>
      <c r="Z81" s="224">
        <v>26800</v>
      </c>
    </row>
    <row r="82" spans="1:26" ht="16.5" customHeight="1" x14ac:dyDescent="0.25">
      <c r="A82" s="82"/>
      <c r="B82" s="78"/>
      <c r="C82" s="79"/>
      <c r="D82" s="81"/>
      <c r="E82" s="81"/>
      <c r="F82" s="328" t="s">
        <v>183</v>
      </c>
      <c r="G82" s="329"/>
      <c r="H82" s="329"/>
      <c r="I82" s="330"/>
      <c r="J82" s="65">
        <v>126</v>
      </c>
      <c r="K82" s="61">
        <v>801</v>
      </c>
      <c r="L82" s="71">
        <v>8</v>
      </c>
      <c r="M82" s="71">
        <v>1</v>
      </c>
      <c r="N82" s="77">
        <v>5760095220</v>
      </c>
      <c r="O82" s="73">
        <v>247</v>
      </c>
      <c r="P82" s="65"/>
      <c r="Q82" s="66">
        <v>10000</v>
      </c>
      <c r="R82" s="331"/>
      <c r="S82" s="332"/>
      <c r="T82" s="332"/>
      <c r="U82" s="333"/>
      <c r="V82" s="68">
        <v>0</v>
      </c>
      <c r="W82" s="68">
        <v>0</v>
      </c>
      <c r="X82" s="99">
        <v>274972</v>
      </c>
      <c r="Y82" s="74">
        <v>202400</v>
      </c>
      <c r="Z82" s="74">
        <v>280000</v>
      </c>
    </row>
    <row r="83" spans="1:26" ht="16.5" customHeight="1" x14ac:dyDescent="0.25">
      <c r="A83" s="82"/>
      <c r="B83" s="78"/>
      <c r="C83" s="79"/>
      <c r="D83" s="81"/>
      <c r="E83" s="81"/>
      <c r="F83" s="254"/>
      <c r="G83" s="255"/>
      <c r="H83" s="255"/>
      <c r="I83" s="256" t="s">
        <v>228</v>
      </c>
      <c r="J83" s="65">
        <v>126</v>
      </c>
      <c r="K83" s="61"/>
      <c r="L83" s="71">
        <v>8</v>
      </c>
      <c r="M83" s="71">
        <v>1</v>
      </c>
      <c r="N83" s="77">
        <v>5760097030</v>
      </c>
      <c r="O83" s="73">
        <v>0</v>
      </c>
      <c r="P83" s="65"/>
      <c r="Q83" s="66"/>
      <c r="R83" s="257"/>
      <c r="S83" s="258"/>
      <c r="T83" s="258"/>
      <c r="U83" s="259"/>
      <c r="V83" s="68"/>
      <c r="W83" s="68"/>
      <c r="X83" s="99">
        <f>X84</f>
        <v>247730</v>
      </c>
      <c r="Y83" s="74">
        <f>Y84</f>
        <v>0</v>
      </c>
      <c r="Z83" s="74">
        <f>Z84</f>
        <v>0</v>
      </c>
    </row>
    <row r="84" spans="1:26" ht="16.5" customHeight="1" x14ac:dyDescent="0.25">
      <c r="A84" s="82"/>
      <c r="B84" s="78"/>
      <c r="C84" s="79"/>
      <c r="D84" s="81"/>
      <c r="E84" s="81"/>
      <c r="F84" s="254"/>
      <c r="G84" s="255"/>
      <c r="H84" s="255"/>
      <c r="I84" s="256" t="s">
        <v>166</v>
      </c>
      <c r="J84" s="65">
        <v>126</v>
      </c>
      <c r="K84" s="61"/>
      <c r="L84" s="71">
        <v>8</v>
      </c>
      <c r="M84" s="71">
        <v>1</v>
      </c>
      <c r="N84" s="77">
        <v>5760097030</v>
      </c>
      <c r="O84" s="73">
        <v>540</v>
      </c>
      <c r="P84" s="65"/>
      <c r="Q84" s="66"/>
      <c r="R84" s="257"/>
      <c r="S84" s="258"/>
      <c r="T84" s="258"/>
      <c r="U84" s="259"/>
      <c r="V84" s="68"/>
      <c r="W84" s="68"/>
      <c r="X84" s="99">
        <v>247730</v>
      </c>
      <c r="Y84" s="74">
        <v>0</v>
      </c>
      <c r="Z84" s="74">
        <v>0</v>
      </c>
    </row>
    <row r="85" spans="1:26" ht="19.5" customHeight="1" x14ac:dyDescent="0.25">
      <c r="A85" s="83"/>
      <c r="B85" s="83"/>
      <c r="C85" s="83"/>
      <c r="D85" s="83"/>
      <c r="E85" s="83"/>
      <c r="F85" s="322" t="s">
        <v>193</v>
      </c>
      <c r="G85" s="322"/>
      <c r="H85" s="322"/>
      <c r="I85" s="322"/>
      <c r="J85" s="84"/>
      <c r="K85" s="85"/>
      <c r="L85" s="84"/>
      <c r="M85" s="84"/>
      <c r="N85" s="86"/>
      <c r="O85" s="86"/>
      <c r="P85" s="85"/>
      <c r="Q85" s="87">
        <v>10000</v>
      </c>
      <c r="R85" s="67"/>
      <c r="S85" s="67"/>
      <c r="T85" s="67"/>
      <c r="U85" s="67"/>
      <c r="V85" s="67">
        <v>0</v>
      </c>
      <c r="W85" s="67">
        <v>0</v>
      </c>
      <c r="X85" s="104">
        <f>X10</f>
        <v>5339130</v>
      </c>
      <c r="Y85" s="88">
        <f>Y10</f>
        <v>5078000</v>
      </c>
      <c r="Z85" s="88">
        <f>Z10</f>
        <v>5506900</v>
      </c>
    </row>
    <row r="88" spans="1:26" x14ac:dyDescent="0.25">
      <c r="M88" s="89" t="s">
        <v>199</v>
      </c>
    </row>
  </sheetData>
  <mergeCells count="118"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A11:I11"/>
    <mergeCell ref="R11:U11"/>
    <mergeCell ref="R12:U12"/>
    <mergeCell ref="R13:U13"/>
    <mergeCell ref="R14:U14"/>
    <mergeCell ref="R37:U37"/>
    <mergeCell ref="C21:I21"/>
    <mergeCell ref="F23:I23"/>
    <mergeCell ref="F27:I27"/>
    <mergeCell ref="F36:I36"/>
    <mergeCell ref="R38:U38"/>
    <mergeCell ref="R16:U16"/>
    <mergeCell ref="R20:U20"/>
    <mergeCell ref="R21:U21"/>
    <mergeCell ref="R22:U22"/>
    <mergeCell ref="R23:U23"/>
    <mergeCell ref="R27:U27"/>
    <mergeCell ref="R36:U36"/>
    <mergeCell ref="R39:U39"/>
    <mergeCell ref="A37:I37"/>
    <mergeCell ref="R40:U40"/>
    <mergeCell ref="R41:U41"/>
    <mergeCell ref="E42:I42"/>
    <mergeCell ref="R42:U42"/>
    <mergeCell ref="D40:I40"/>
    <mergeCell ref="C38:I38"/>
    <mergeCell ref="A39:I39"/>
    <mergeCell ref="E41:I41"/>
    <mergeCell ref="F44:I44"/>
    <mergeCell ref="F45:I45"/>
    <mergeCell ref="R45:U45"/>
    <mergeCell ref="F46:I46"/>
    <mergeCell ref="R46:U46"/>
    <mergeCell ref="R47:U47"/>
    <mergeCell ref="R48:U48"/>
    <mergeCell ref="R49:U49"/>
    <mergeCell ref="A47:I47"/>
    <mergeCell ref="R50:U50"/>
    <mergeCell ref="R51:U51"/>
    <mergeCell ref="R52:U52"/>
    <mergeCell ref="D50:I50"/>
    <mergeCell ref="E51:I51"/>
    <mergeCell ref="F52:I52"/>
    <mergeCell ref="F53:I53"/>
    <mergeCell ref="R53:U53"/>
    <mergeCell ref="R54:U54"/>
    <mergeCell ref="C55:I55"/>
    <mergeCell ref="R55:U55"/>
    <mergeCell ref="C54:I54"/>
    <mergeCell ref="A68:I68"/>
    <mergeCell ref="R56:U56"/>
    <mergeCell ref="R57:U57"/>
    <mergeCell ref="R58:U58"/>
    <mergeCell ref="A56:I56"/>
    <mergeCell ref="R59:U59"/>
    <mergeCell ref="F60:I60"/>
    <mergeCell ref="R60:U60"/>
    <mergeCell ref="D57:I57"/>
    <mergeCell ref="E58:I58"/>
    <mergeCell ref="E70:I70"/>
    <mergeCell ref="F71:I71"/>
    <mergeCell ref="F61:I61"/>
    <mergeCell ref="R61:U61"/>
    <mergeCell ref="F59:I59"/>
    <mergeCell ref="R66:U66"/>
    <mergeCell ref="R67:U67"/>
    <mergeCell ref="R68:U68"/>
    <mergeCell ref="A66:I66"/>
    <mergeCell ref="C67:I67"/>
    <mergeCell ref="F81:I81"/>
    <mergeCell ref="R81:U81"/>
    <mergeCell ref="F72:I72"/>
    <mergeCell ref="R72:U72"/>
    <mergeCell ref="R73:U73"/>
    <mergeCell ref="A73:I73"/>
    <mergeCell ref="C74:I74"/>
    <mergeCell ref="F80:I80"/>
    <mergeCell ref="R80:U80"/>
    <mergeCell ref="R74:U74"/>
    <mergeCell ref="A6:Z6"/>
    <mergeCell ref="A7:X7"/>
    <mergeCell ref="A9:I9"/>
    <mergeCell ref="A10:I10"/>
    <mergeCell ref="R10:U10"/>
    <mergeCell ref="R69:U69"/>
    <mergeCell ref="R70:U70"/>
    <mergeCell ref="R71:U71"/>
    <mergeCell ref="D69:I69"/>
    <mergeCell ref="R77:U77"/>
    <mergeCell ref="F78:I78"/>
    <mergeCell ref="F28:I28"/>
    <mergeCell ref="R28:U28"/>
    <mergeCell ref="F29:I29"/>
    <mergeCell ref="R29:U29"/>
    <mergeCell ref="R75:U75"/>
    <mergeCell ref="R76:U76"/>
    <mergeCell ref="A75:I75"/>
    <mergeCell ref="D76:I76"/>
    <mergeCell ref="N4:X4"/>
    <mergeCell ref="F85:I85"/>
    <mergeCell ref="F43:I43"/>
    <mergeCell ref="R44:U44"/>
    <mergeCell ref="C48:I48"/>
    <mergeCell ref="A49:I49"/>
    <mergeCell ref="R78:U78"/>
    <mergeCell ref="F82:I82"/>
    <mergeCell ref="R82:U82"/>
    <mergeCell ref="F77:I77"/>
  </mergeCells>
  <pageMargins left="0.5" right="0.37" top="0.41" bottom="0.44" header="0.31496062992125984" footer="0.31496062992125984"/>
  <pageSetup paperSize="9" scale="67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view="pageBreakPreview" topLeftCell="G1" zoomScale="60" zoomScaleNormal="100" workbookViewId="0">
      <selection activeCell="G1" sqref="G1"/>
    </sheetView>
  </sheetViews>
  <sheetFormatPr defaultRowHeight="15" x14ac:dyDescent="0.25"/>
  <cols>
    <col min="1" max="6" width="1" style="89" hidden="1" customWidth="1"/>
    <col min="7" max="8" width="1" style="89" customWidth="1"/>
    <col min="9" max="9" width="71.83203125" style="89" customWidth="1"/>
    <col min="10" max="10" width="16.1640625" style="100" customWidth="1"/>
    <col min="11" max="11" width="0" style="89" hidden="1" customWidth="1"/>
    <col min="12" max="13" width="5.1640625" style="89" bestFit="1" customWidth="1"/>
    <col min="14" max="14" width="6.5" style="100" bestFit="1" customWidth="1"/>
    <col min="15" max="22" width="0" style="89" hidden="1" customWidth="1"/>
    <col min="23" max="23" width="16.5" style="264" bestFit="1" customWidth="1"/>
    <col min="24" max="25" width="16.5" style="89" bestFit="1" customWidth="1"/>
    <col min="26" max="16384" width="9.33203125" style="89"/>
  </cols>
  <sheetData>
    <row r="1" spans="1:25" x14ac:dyDescent="0.25">
      <c r="J1" s="90" t="s">
        <v>209</v>
      </c>
      <c r="N1" s="89"/>
    </row>
    <row r="2" spans="1:25" x14ac:dyDescent="0.25">
      <c r="J2" s="90" t="s">
        <v>25</v>
      </c>
      <c r="N2" s="89"/>
    </row>
    <row r="3" spans="1:25" x14ac:dyDescent="0.25">
      <c r="J3" s="90" t="s">
        <v>195</v>
      </c>
      <c r="N3" s="89"/>
    </row>
    <row r="4" spans="1:25" x14ac:dyDescent="0.25">
      <c r="J4" s="321" t="s">
        <v>247</v>
      </c>
      <c r="K4" s="289"/>
      <c r="L4" s="289"/>
      <c r="M4" s="289"/>
      <c r="N4" s="289"/>
    </row>
    <row r="5" spans="1:25" x14ac:dyDescent="0.25">
      <c r="A5" s="91"/>
      <c r="B5" s="91"/>
      <c r="C5" s="91"/>
      <c r="D5" s="91"/>
      <c r="E5" s="91"/>
      <c r="F5" s="91"/>
      <c r="G5" s="91"/>
      <c r="H5" s="91"/>
      <c r="I5" s="92"/>
      <c r="J5" s="94"/>
      <c r="K5" s="93"/>
      <c r="L5" s="93"/>
      <c r="M5" s="93"/>
      <c r="N5" s="94"/>
      <c r="O5" s="93"/>
      <c r="P5" s="92"/>
      <c r="Q5" s="93"/>
      <c r="R5" s="91"/>
      <c r="S5" s="91"/>
      <c r="T5" s="91"/>
      <c r="U5" s="91"/>
      <c r="V5" s="91"/>
      <c r="W5" s="265"/>
    </row>
    <row r="6" spans="1:25" ht="57" customHeight="1" x14ac:dyDescent="0.25">
      <c r="A6" s="364" t="s">
        <v>229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5"/>
      <c r="Y6" s="365"/>
    </row>
    <row r="7" spans="1:25" ht="18" customHeight="1" x14ac:dyDescent="0.25">
      <c r="J7" s="89"/>
      <c r="N7" s="89"/>
      <c r="X7" s="91"/>
    </row>
    <row r="8" spans="1:25" ht="21" customHeight="1" x14ac:dyDescent="0.25">
      <c r="A8" s="322" t="s">
        <v>137</v>
      </c>
      <c r="B8" s="322"/>
      <c r="C8" s="322"/>
      <c r="D8" s="322"/>
      <c r="E8" s="322"/>
      <c r="F8" s="322"/>
      <c r="G8" s="322"/>
      <c r="H8" s="322"/>
      <c r="I8" s="322"/>
      <c r="J8" s="95" t="s">
        <v>147</v>
      </c>
      <c r="K8" s="95" t="s">
        <v>146</v>
      </c>
      <c r="L8" s="95" t="s">
        <v>130</v>
      </c>
      <c r="M8" s="95" t="s">
        <v>131</v>
      </c>
      <c r="N8" s="95" t="s">
        <v>148</v>
      </c>
      <c r="O8" s="95" t="s">
        <v>149</v>
      </c>
      <c r="P8" s="95" t="s">
        <v>150</v>
      </c>
      <c r="Q8" s="95" t="s">
        <v>140</v>
      </c>
      <c r="R8" s="95" t="s">
        <v>141</v>
      </c>
      <c r="S8" s="95" t="s">
        <v>142</v>
      </c>
      <c r="T8" s="95" t="s">
        <v>143</v>
      </c>
      <c r="U8" s="95" t="s">
        <v>144</v>
      </c>
      <c r="V8" s="95"/>
      <c r="W8" s="266">
        <v>2022</v>
      </c>
      <c r="X8" s="96">
        <v>2023</v>
      </c>
      <c r="Y8" s="97">
        <v>2024</v>
      </c>
    </row>
    <row r="9" spans="1:25" ht="12" customHeight="1" x14ac:dyDescent="0.25">
      <c r="A9" s="339" t="s">
        <v>210</v>
      </c>
      <c r="B9" s="339"/>
      <c r="C9" s="339"/>
      <c r="D9" s="339"/>
      <c r="E9" s="339"/>
      <c r="F9" s="339"/>
      <c r="G9" s="339"/>
      <c r="H9" s="339"/>
      <c r="I9" s="339"/>
      <c r="J9" s="63"/>
      <c r="K9" s="61"/>
      <c r="L9" s="62"/>
      <c r="M9" s="62"/>
      <c r="N9" s="64"/>
      <c r="O9" s="65"/>
      <c r="P9" s="66"/>
      <c r="Q9" s="336"/>
      <c r="R9" s="336"/>
      <c r="S9" s="336"/>
      <c r="T9" s="336"/>
      <c r="U9" s="68"/>
      <c r="V9" s="68"/>
      <c r="W9" s="267"/>
      <c r="X9" s="98"/>
      <c r="Y9" s="98"/>
    </row>
    <row r="10" spans="1:25" ht="51.75" customHeight="1" x14ac:dyDescent="0.25">
      <c r="A10" s="348" t="s">
        <v>196</v>
      </c>
      <c r="B10" s="348"/>
      <c r="C10" s="348"/>
      <c r="D10" s="348"/>
      <c r="E10" s="348"/>
      <c r="F10" s="348"/>
      <c r="G10" s="348"/>
      <c r="H10" s="348"/>
      <c r="I10" s="348"/>
      <c r="J10" s="63" t="s">
        <v>155</v>
      </c>
      <c r="K10" s="228">
        <v>0</v>
      </c>
      <c r="L10" s="62">
        <v>0</v>
      </c>
      <c r="M10" s="62">
        <v>0</v>
      </c>
      <c r="N10" s="64">
        <v>0</v>
      </c>
      <c r="O10" s="60"/>
      <c r="P10" s="229">
        <v>0</v>
      </c>
      <c r="Q10" s="336"/>
      <c r="R10" s="336"/>
      <c r="S10" s="336"/>
      <c r="T10" s="336"/>
      <c r="U10" s="67">
        <v>0</v>
      </c>
      <c r="V10" s="67">
        <v>0</v>
      </c>
      <c r="W10" s="268">
        <f>W11+W26+W32+W37+W46+W51</f>
        <v>5339130</v>
      </c>
      <c r="X10" s="69">
        <f>X11+X26+X32+X37+X42+X46+X51</f>
        <v>5078000</v>
      </c>
      <c r="Y10" s="69">
        <f>Y11+Y26+Y32+Y37+Y42+Y46+Y51</f>
        <v>5506900</v>
      </c>
    </row>
    <row r="11" spans="1:25" ht="51.75" customHeight="1" x14ac:dyDescent="0.25">
      <c r="A11" s="102"/>
      <c r="B11" s="103"/>
      <c r="C11" s="349" t="s">
        <v>156</v>
      </c>
      <c r="D11" s="350"/>
      <c r="E11" s="350"/>
      <c r="F11" s="350"/>
      <c r="G11" s="350"/>
      <c r="H11" s="350"/>
      <c r="I11" s="351"/>
      <c r="J11" s="239" t="s">
        <v>212</v>
      </c>
      <c r="K11" s="240">
        <v>102</v>
      </c>
      <c r="L11" s="241">
        <v>0</v>
      </c>
      <c r="M11" s="241">
        <v>0</v>
      </c>
      <c r="N11" s="242">
        <v>0</v>
      </c>
      <c r="O11" s="243"/>
      <c r="P11" s="244">
        <v>0</v>
      </c>
      <c r="Q11" s="352"/>
      <c r="R11" s="352"/>
      <c r="S11" s="352"/>
      <c r="T11" s="352"/>
      <c r="U11" s="245">
        <v>0</v>
      </c>
      <c r="V11" s="245">
        <v>0</v>
      </c>
      <c r="W11" s="269">
        <f>W12+W16+W23</f>
        <v>2490610</v>
      </c>
      <c r="X11" s="246">
        <f>X12+X16+X23</f>
        <v>2431480</v>
      </c>
      <c r="Y11" s="246">
        <f>Y12+Y16+Y23</f>
        <v>2604680</v>
      </c>
    </row>
    <row r="12" spans="1:25" ht="15" customHeight="1" x14ac:dyDescent="0.25">
      <c r="A12" s="101"/>
      <c r="B12" s="76"/>
      <c r="C12" s="70"/>
      <c r="D12" s="75"/>
      <c r="E12" s="353" t="s">
        <v>158</v>
      </c>
      <c r="F12" s="354"/>
      <c r="G12" s="354"/>
      <c r="H12" s="354"/>
      <c r="I12" s="355"/>
      <c r="J12" s="230">
        <v>5710010010</v>
      </c>
      <c r="K12" s="231">
        <v>102</v>
      </c>
      <c r="L12" s="232">
        <v>1</v>
      </c>
      <c r="M12" s="232">
        <v>2</v>
      </c>
      <c r="N12" s="233">
        <v>0</v>
      </c>
      <c r="O12" s="234"/>
      <c r="P12" s="235">
        <v>0</v>
      </c>
      <c r="Q12" s="356"/>
      <c r="R12" s="356"/>
      <c r="S12" s="356"/>
      <c r="T12" s="356"/>
      <c r="U12" s="236">
        <v>0</v>
      </c>
      <c r="V12" s="236">
        <v>0</v>
      </c>
      <c r="W12" s="270">
        <f>W13</f>
        <v>690400</v>
      </c>
      <c r="X12" s="237">
        <f t="shared" ref="X12:Y14" si="0">X13</f>
        <v>672400</v>
      </c>
      <c r="Y12" s="237">
        <f t="shared" si="0"/>
        <v>706400</v>
      </c>
    </row>
    <row r="13" spans="1:25" ht="15" customHeight="1" x14ac:dyDescent="0.25">
      <c r="A13" s="357" t="s">
        <v>153</v>
      </c>
      <c r="B13" s="358"/>
      <c r="C13" s="358"/>
      <c r="D13" s="358"/>
      <c r="E13" s="358"/>
      <c r="F13" s="358"/>
      <c r="G13" s="358"/>
      <c r="H13" s="358"/>
      <c r="I13" s="359"/>
      <c r="J13" s="72" t="s">
        <v>211</v>
      </c>
      <c r="K13" s="61">
        <v>100</v>
      </c>
      <c r="L13" s="71">
        <v>1</v>
      </c>
      <c r="M13" s="71">
        <v>0</v>
      </c>
      <c r="N13" s="73">
        <v>0</v>
      </c>
      <c r="O13" s="65"/>
      <c r="P13" s="66">
        <v>0</v>
      </c>
      <c r="Q13" s="331"/>
      <c r="R13" s="332"/>
      <c r="S13" s="332"/>
      <c r="T13" s="333"/>
      <c r="U13" s="68">
        <v>0</v>
      </c>
      <c r="V13" s="68">
        <v>0</v>
      </c>
      <c r="W13" s="225">
        <f>W14</f>
        <v>690400</v>
      </c>
      <c r="X13" s="99">
        <f t="shared" si="0"/>
        <v>672400</v>
      </c>
      <c r="Y13" s="99">
        <f t="shared" si="0"/>
        <v>706400</v>
      </c>
    </row>
    <row r="14" spans="1:25" ht="34.5" customHeight="1" x14ac:dyDescent="0.25">
      <c r="A14" s="102"/>
      <c r="B14" s="103"/>
      <c r="C14" s="342" t="s">
        <v>154</v>
      </c>
      <c r="D14" s="343"/>
      <c r="E14" s="343"/>
      <c r="F14" s="343"/>
      <c r="G14" s="343"/>
      <c r="H14" s="343"/>
      <c r="I14" s="344"/>
      <c r="J14" s="72" t="s">
        <v>211</v>
      </c>
      <c r="K14" s="61">
        <v>102</v>
      </c>
      <c r="L14" s="71">
        <v>1</v>
      </c>
      <c r="M14" s="71">
        <v>2</v>
      </c>
      <c r="N14" s="73">
        <v>0</v>
      </c>
      <c r="O14" s="65"/>
      <c r="P14" s="66">
        <v>0</v>
      </c>
      <c r="Q14" s="331"/>
      <c r="R14" s="332"/>
      <c r="S14" s="332"/>
      <c r="T14" s="333"/>
      <c r="U14" s="68">
        <v>0</v>
      </c>
      <c r="V14" s="68">
        <v>0</v>
      </c>
      <c r="W14" s="224">
        <f>W15</f>
        <v>690400</v>
      </c>
      <c r="X14" s="74">
        <f t="shared" si="0"/>
        <v>672400</v>
      </c>
      <c r="Y14" s="74">
        <f t="shared" si="0"/>
        <v>706400</v>
      </c>
    </row>
    <row r="15" spans="1:25" ht="15" customHeight="1" x14ac:dyDescent="0.25">
      <c r="A15" s="101"/>
      <c r="B15" s="76"/>
      <c r="C15" s="70"/>
      <c r="D15" s="75"/>
      <c r="E15" s="75"/>
      <c r="F15" s="342" t="s">
        <v>159</v>
      </c>
      <c r="G15" s="343"/>
      <c r="H15" s="343"/>
      <c r="I15" s="344"/>
      <c r="J15" s="77">
        <v>5710010010</v>
      </c>
      <c r="K15" s="61">
        <v>102</v>
      </c>
      <c r="L15" s="71">
        <v>1</v>
      </c>
      <c r="M15" s="71">
        <v>2</v>
      </c>
      <c r="N15" s="73">
        <v>120</v>
      </c>
      <c r="O15" s="65"/>
      <c r="P15" s="66">
        <v>10000</v>
      </c>
      <c r="Q15" s="325"/>
      <c r="R15" s="325"/>
      <c r="S15" s="325"/>
      <c r="T15" s="325"/>
      <c r="U15" s="68">
        <v>0</v>
      </c>
      <c r="V15" s="68">
        <v>0</v>
      </c>
      <c r="W15" s="224">
        <v>690400</v>
      </c>
      <c r="X15" s="74">
        <v>672400</v>
      </c>
      <c r="Y15" s="74">
        <v>706400</v>
      </c>
    </row>
    <row r="16" spans="1:25" ht="15" customHeight="1" x14ac:dyDescent="0.25">
      <c r="A16" s="101"/>
      <c r="B16" s="76"/>
      <c r="C16" s="70"/>
      <c r="D16" s="75"/>
      <c r="E16" s="353" t="s">
        <v>163</v>
      </c>
      <c r="F16" s="354"/>
      <c r="G16" s="354"/>
      <c r="H16" s="354"/>
      <c r="I16" s="355"/>
      <c r="J16" s="230">
        <v>5710010020</v>
      </c>
      <c r="K16" s="231">
        <v>102</v>
      </c>
      <c r="L16" s="232">
        <v>0</v>
      </c>
      <c r="M16" s="232">
        <v>0</v>
      </c>
      <c r="N16" s="233">
        <v>0</v>
      </c>
      <c r="O16" s="234"/>
      <c r="P16" s="235">
        <v>0</v>
      </c>
      <c r="Q16" s="356"/>
      <c r="R16" s="356"/>
      <c r="S16" s="356"/>
      <c r="T16" s="356"/>
      <c r="U16" s="236">
        <v>0</v>
      </c>
      <c r="V16" s="236">
        <v>0</v>
      </c>
      <c r="W16" s="270">
        <f t="shared" ref="W16:Y17" si="1">W17</f>
        <v>1776710</v>
      </c>
      <c r="X16" s="237">
        <f t="shared" si="1"/>
        <v>1735580</v>
      </c>
      <c r="Y16" s="237">
        <f t="shared" si="1"/>
        <v>1874780</v>
      </c>
    </row>
    <row r="17" spans="1:25" ht="15" customHeight="1" x14ac:dyDescent="0.25">
      <c r="A17" s="357" t="s">
        <v>153</v>
      </c>
      <c r="B17" s="358"/>
      <c r="C17" s="358"/>
      <c r="D17" s="358"/>
      <c r="E17" s="358"/>
      <c r="F17" s="358"/>
      <c r="G17" s="358"/>
      <c r="H17" s="358"/>
      <c r="I17" s="359"/>
      <c r="J17" s="72" t="s">
        <v>213</v>
      </c>
      <c r="K17" s="61">
        <v>100</v>
      </c>
      <c r="L17" s="71">
        <v>1</v>
      </c>
      <c r="M17" s="71">
        <v>0</v>
      </c>
      <c r="N17" s="73">
        <v>0</v>
      </c>
      <c r="O17" s="65"/>
      <c r="P17" s="66">
        <v>0</v>
      </c>
      <c r="Q17" s="331"/>
      <c r="R17" s="332"/>
      <c r="S17" s="332"/>
      <c r="T17" s="333"/>
      <c r="U17" s="68">
        <v>0</v>
      </c>
      <c r="V17" s="68">
        <v>0</v>
      </c>
      <c r="W17" s="225">
        <f t="shared" si="1"/>
        <v>1776710</v>
      </c>
      <c r="X17" s="99">
        <f t="shared" si="1"/>
        <v>1735580</v>
      </c>
      <c r="Y17" s="99">
        <f t="shared" si="1"/>
        <v>1874780</v>
      </c>
    </row>
    <row r="18" spans="1:25" ht="45" customHeight="1" x14ac:dyDescent="0.25">
      <c r="A18" s="226"/>
      <c r="B18" s="227"/>
      <c r="C18" s="342" t="s">
        <v>162</v>
      </c>
      <c r="D18" s="343"/>
      <c r="E18" s="343"/>
      <c r="F18" s="343"/>
      <c r="G18" s="343"/>
      <c r="H18" s="343"/>
      <c r="I18" s="344"/>
      <c r="J18" s="77">
        <v>5710010020</v>
      </c>
      <c r="K18" s="61">
        <v>104</v>
      </c>
      <c r="L18" s="71">
        <v>1</v>
      </c>
      <c r="M18" s="71">
        <v>4</v>
      </c>
      <c r="N18" s="73">
        <v>0</v>
      </c>
      <c r="O18" s="65"/>
      <c r="P18" s="66">
        <v>0</v>
      </c>
      <c r="Q18" s="325"/>
      <c r="R18" s="325"/>
      <c r="S18" s="325"/>
      <c r="T18" s="325"/>
      <c r="U18" s="68">
        <v>0</v>
      </c>
      <c r="V18" s="68">
        <v>0</v>
      </c>
      <c r="W18" s="225">
        <f>W19+W20+W21+W22</f>
        <v>1776710</v>
      </c>
      <c r="X18" s="99">
        <f>X19+X20+X21+X22</f>
        <v>1735580</v>
      </c>
      <c r="Y18" s="99">
        <f>Y19+Y20+Y21+Y22</f>
        <v>1874780</v>
      </c>
    </row>
    <row r="19" spans="1:25" x14ac:dyDescent="0.25">
      <c r="A19" s="82"/>
      <c r="B19" s="78"/>
      <c r="C19" s="70"/>
      <c r="D19" s="75"/>
      <c r="E19" s="75"/>
      <c r="F19" s="323" t="s">
        <v>159</v>
      </c>
      <c r="G19" s="323"/>
      <c r="H19" s="323"/>
      <c r="I19" s="323"/>
      <c r="J19" s="77">
        <v>5710010020</v>
      </c>
      <c r="K19" s="61">
        <v>104</v>
      </c>
      <c r="L19" s="71">
        <v>1</v>
      </c>
      <c r="M19" s="71">
        <v>4</v>
      </c>
      <c r="N19" s="73">
        <v>120</v>
      </c>
      <c r="O19" s="65"/>
      <c r="P19" s="66">
        <v>10000</v>
      </c>
      <c r="Q19" s="325"/>
      <c r="R19" s="325"/>
      <c r="S19" s="325"/>
      <c r="T19" s="325"/>
      <c r="U19" s="68">
        <v>0</v>
      </c>
      <c r="V19" s="68">
        <v>0</v>
      </c>
      <c r="W19" s="224">
        <v>1250300</v>
      </c>
      <c r="X19" s="74">
        <v>1250100</v>
      </c>
      <c r="Y19" s="74">
        <v>1400700</v>
      </c>
    </row>
    <row r="20" spans="1:25" ht="30.75" customHeight="1" x14ac:dyDescent="0.25">
      <c r="A20" s="82"/>
      <c r="B20" s="78"/>
      <c r="C20" s="70"/>
      <c r="D20" s="75"/>
      <c r="E20" s="75"/>
      <c r="F20" s="75"/>
      <c r="G20" s="75"/>
      <c r="H20" s="75"/>
      <c r="I20" s="75" t="s">
        <v>164</v>
      </c>
      <c r="J20" s="77">
        <v>5710010020</v>
      </c>
      <c r="K20" s="61"/>
      <c r="L20" s="71">
        <v>1</v>
      </c>
      <c r="M20" s="71">
        <v>4</v>
      </c>
      <c r="N20" s="73">
        <v>240</v>
      </c>
      <c r="O20" s="65"/>
      <c r="P20" s="66"/>
      <c r="Q20" s="68"/>
      <c r="R20" s="68"/>
      <c r="S20" s="68"/>
      <c r="T20" s="68"/>
      <c r="U20" s="68"/>
      <c r="V20" s="68"/>
      <c r="W20" s="225">
        <v>118120</v>
      </c>
      <c r="X20" s="99">
        <v>106830</v>
      </c>
      <c r="Y20" s="99">
        <v>141890</v>
      </c>
    </row>
    <row r="21" spans="1:25" x14ac:dyDescent="0.25">
      <c r="A21" s="82"/>
      <c r="B21" s="78"/>
      <c r="C21" s="70"/>
      <c r="D21" s="75"/>
      <c r="E21" s="75"/>
      <c r="F21" s="323" t="s">
        <v>166</v>
      </c>
      <c r="G21" s="323"/>
      <c r="H21" s="323"/>
      <c r="I21" s="323"/>
      <c r="J21" s="77">
        <v>5710010020</v>
      </c>
      <c r="K21" s="61">
        <v>104</v>
      </c>
      <c r="L21" s="71">
        <v>1</v>
      </c>
      <c r="M21" s="71">
        <v>4</v>
      </c>
      <c r="N21" s="73" t="s">
        <v>167</v>
      </c>
      <c r="O21" s="65"/>
      <c r="P21" s="66">
        <v>10000</v>
      </c>
      <c r="Q21" s="325"/>
      <c r="R21" s="325"/>
      <c r="S21" s="325"/>
      <c r="T21" s="325"/>
      <c r="U21" s="68">
        <v>0</v>
      </c>
      <c r="V21" s="68">
        <v>0</v>
      </c>
      <c r="W21" s="224">
        <v>28700</v>
      </c>
      <c r="X21" s="74">
        <v>28700</v>
      </c>
      <c r="Y21" s="74">
        <v>28700</v>
      </c>
    </row>
    <row r="22" spans="1:25" x14ac:dyDescent="0.25">
      <c r="A22" s="82"/>
      <c r="B22" s="78"/>
      <c r="C22" s="70"/>
      <c r="D22" s="75"/>
      <c r="E22" s="75"/>
      <c r="F22" s="75"/>
      <c r="G22" s="75"/>
      <c r="H22" s="75"/>
      <c r="I22" s="75" t="s">
        <v>166</v>
      </c>
      <c r="J22" s="77">
        <v>5710015010</v>
      </c>
      <c r="K22" s="61"/>
      <c r="L22" s="71">
        <v>1</v>
      </c>
      <c r="M22" s="71">
        <v>4</v>
      </c>
      <c r="N22" s="73">
        <v>540</v>
      </c>
      <c r="O22" s="65"/>
      <c r="P22" s="66"/>
      <c r="Q22" s="68"/>
      <c r="R22" s="68"/>
      <c r="S22" s="68"/>
      <c r="T22" s="68"/>
      <c r="U22" s="68"/>
      <c r="V22" s="68"/>
      <c r="W22" s="224">
        <v>379590</v>
      </c>
      <c r="X22" s="74">
        <v>349950</v>
      </c>
      <c r="Y22" s="74">
        <v>303490</v>
      </c>
    </row>
    <row r="23" spans="1:25" ht="49.5" customHeight="1" x14ac:dyDescent="0.25">
      <c r="A23" s="226"/>
      <c r="B23" s="227"/>
      <c r="C23" s="75"/>
      <c r="D23" s="75"/>
      <c r="E23" s="75"/>
      <c r="F23" s="75"/>
      <c r="G23" s="75"/>
      <c r="H23" s="75"/>
      <c r="I23" s="238" t="s">
        <v>168</v>
      </c>
      <c r="J23" s="230">
        <v>5710010080</v>
      </c>
      <c r="K23" s="231">
        <v>104</v>
      </c>
      <c r="L23" s="232">
        <v>1</v>
      </c>
      <c r="M23" s="232">
        <v>6</v>
      </c>
      <c r="N23" s="233">
        <v>0</v>
      </c>
      <c r="O23" s="234"/>
      <c r="P23" s="235"/>
      <c r="Q23" s="236"/>
      <c r="R23" s="236"/>
      <c r="S23" s="236"/>
      <c r="T23" s="236"/>
      <c r="U23" s="236"/>
      <c r="V23" s="236"/>
      <c r="W23" s="270">
        <f t="shared" ref="W23:Y24" si="2">W24</f>
        <v>23500</v>
      </c>
      <c r="X23" s="237">
        <f t="shared" si="2"/>
        <v>23500</v>
      </c>
      <c r="Y23" s="237">
        <f t="shared" si="2"/>
        <v>23500</v>
      </c>
    </row>
    <row r="24" spans="1:25" ht="35.25" customHeight="1" x14ac:dyDescent="0.25">
      <c r="A24" s="82"/>
      <c r="B24" s="78"/>
      <c r="C24" s="70"/>
      <c r="D24" s="75"/>
      <c r="E24" s="75"/>
      <c r="F24" s="75"/>
      <c r="G24" s="75"/>
      <c r="H24" s="75"/>
      <c r="I24" s="75" t="s">
        <v>169</v>
      </c>
      <c r="J24" s="77">
        <v>5710010080</v>
      </c>
      <c r="K24" s="61">
        <v>104</v>
      </c>
      <c r="L24" s="71">
        <v>1</v>
      </c>
      <c r="M24" s="71">
        <v>6</v>
      </c>
      <c r="N24" s="73">
        <v>0</v>
      </c>
      <c r="O24" s="65"/>
      <c r="P24" s="66"/>
      <c r="Q24" s="68"/>
      <c r="R24" s="68"/>
      <c r="S24" s="68"/>
      <c r="T24" s="68"/>
      <c r="U24" s="68"/>
      <c r="V24" s="68"/>
      <c r="W24" s="224">
        <f t="shared" si="2"/>
        <v>23500</v>
      </c>
      <c r="X24" s="74">
        <f t="shared" si="2"/>
        <v>23500</v>
      </c>
      <c r="Y24" s="74">
        <f t="shared" si="2"/>
        <v>23500</v>
      </c>
    </row>
    <row r="25" spans="1:25" x14ac:dyDescent="0.25">
      <c r="A25" s="82"/>
      <c r="B25" s="78"/>
      <c r="C25" s="70"/>
      <c r="D25" s="75"/>
      <c r="E25" s="75"/>
      <c r="F25" s="323" t="s">
        <v>166</v>
      </c>
      <c r="G25" s="323"/>
      <c r="H25" s="323"/>
      <c r="I25" s="323"/>
      <c r="J25" s="77">
        <v>5710010080</v>
      </c>
      <c r="K25" s="61">
        <v>104</v>
      </c>
      <c r="L25" s="71">
        <v>1</v>
      </c>
      <c r="M25" s="71">
        <v>6</v>
      </c>
      <c r="N25" s="73" t="s">
        <v>167</v>
      </c>
      <c r="O25" s="65"/>
      <c r="P25" s="66">
        <v>10000</v>
      </c>
      <c r="Q25" s="325"/>
      <c r="R25" s="325"/>
      <c r="S25" s="325"/>
      <c r="T25" s="325"/>
      <c r="U25" s="68">
        <v>0</v>
      </c>
      <c r="V25" s="68">
        <v>0</v>
      </c>
      <c r="W25" s="224">
        <v>23500</v>
      </c>
      <c r="X25" s="74">
        <v>23500</v>
      </c>
      <c r="Y25" s="74">
        <v>23500</v>
      </c>
    </row>
    <row r="26" spans="1:25" s="251" customFormat="1" ht="35.25" customHeight="1" x14ac:dyDescent="0.25">
      <c r="A26" s="247"/>
      <c r="B26" s="248"/>
      <c r="C26" s="249"/>
      <c r="D26" s="363" t="s">
        <v>172</v>
      </c>
      <c r="E26" s="363"/>
      <c r="F26" s="363"/>
      <c r="G26" s="363"/>
      <c r="H26" s="363"/>
      <c r="I26" s="363"/>
      <c r="J26" s="250">
        <v>5720000000</v>
      </c>
      <c r="K26" s="240">
        <v>203</v>
      </c>
      <c r="L26" s="241">
        <v>0</v>
      </c>
      <c r="M26" s="241">
        <v>0</v>
      </c>
      <c r="N26" s="242">
        <v>0</v>
      </c>
      <c r="O26" s="243"/>
      <c r="P26" s="244">
        <v>0</v>
      </c>
      <c r="Q26" s="352"/>
      <c r="R26" s="352"/>
      <c r="S26" s="352"/>
      <c r="T26" s="352"/>
      <c r="U26" s="245">
        <v>0</v>
      </c>
      <c r="V26" s="245">
        <v>0</v>
      </c>
      <c r="W26" s="269">
        <f t="shared" ref="W26:Y28" si="3">W27</f>
        <v>107400</v>
      </c>
      <c r="X26" s="246">
        <f t="shared" si="3"/>
        <v>111000</v>
      </c>
      <c r="Y26" s="246">
        <f t="shared" si="3"/>
        <v>114900</v>
      </c>
    </row>
    <row r="27" spans="1:25" x14ac:dyDescent="0.25">
      <c r="A27" s="361" t="s">
        <v>170</v>
      </c>
      <c r="B27" s="361"/>
      <c r="C27" s="361"/>
      <c r="D27" s="361"/>
      <c r="E27" s="361"/>
      <c r="F27" s="361"/>
      <c r="G27" s="361"/>
      <c r="H27" s="361"/>
      <c r="I27" s="361"/>
      <c r="J27" s="72" t="s">
        <v>214</v>
      </c>
      <c r="K27" s="61">
        <v>200</v>
      </c>
      <c r="L27" s="71">
        <v>2</v>
      </c>
      <c r="M27" s="71">
        <v>0</v>
      </c>
      <c r="N27" s="73">
        <v>0</v>
      </c>
      <c r="O27" s="65"/>
      <c r="P27" s="66">
        <v>0</v>
      </c>
      <c r="Q27" s="325"/>
      <c r="R27" s="325"/>
      <c r="S27" s="325"/>
      <c r="T27" s="325"/>
      <c r="U27" s="68">
        <v>0</v>
      </c>
      <c r="V27" s="68">
        <v>0</v>
      </c>
      <c r="W27" s="225">
        <f t="shared" si="3"/>
        <v>107400</v>
      </c>
      <c r="X27" s="99">
        <f t="shared" si="3"/>
        <v>111000</v>
      </c>
      <c r="Y27" s="99">
        <f t="shared" si="3"/>
        <v>114900</v>
      </c>
    </row>
    <row r="28" spans="1:25" x14ac:dyDescent="0.25">
      <c r="A28" s="226"/>
      <c r="B28" s="227"/>
      <c r="C28" s="323" t="s">
        <v>171</v>
      </c>
      <c r="D28" s="323"/>
      <c r="E28" s="323"/>
      <c r="F28" s="323"/>
      <c r="G28" s="323"/>
      <c r="H28" s="323"/>
      <c r="I28" s="323"/>
      <c r="J28" s="72" t="s">
        <v>214</v>
      </c>
      <c r="K28" s="61">
        <v>203</v>
      </c>
      <c r="L28" s="71">
        <v>2</v>
      </c>
      <c r="M28" s="71">
        <v>3</v>
      </c>
      <c r="N28" s="73">
        <v>0</v>
      </c>
      <c r="O28" s="65"/>
      <c r="P28" s="66">
        <v>0</v>
      </c>
      <c r="Q28" s="325"/>
      <c r="R28" s="325"/>
      <c r="S28" s="325"/>
      <c r="T28" s="325"/>
      <c r="U28" s="68">
        <v>0</v>
      </c>
      <c r="V28" s="68">
        <v>0</v>
      </c>
      <c r="W28" s="225">
        <f>W29</f>
        <v>107400</v>
      </c>
      <c r="X28" s="99">
        <f t="shared" si="3"/>
        <v>111000</v>
      </c>
      <c r="Y28" s="99">
        <f t="shared" si="3"/>
        <v>114900</v>
      </c>
    </row>
    <row r="29" spans="1:25" ht="33" customHeight="1" x14ac:dyDescent="0.25">
      <c r="A29" s="82"/>
      <c r="B29" s="78"/>
      <c r="C29" s="70"/>
      <c r="D29" s="75"/>
      <c r="E29" s="323" t="s">
        <v>173</v>
      </c>
      <c r="F29" s="323"/>
      <c r="G29" s="323"/>
      <c r="H29" s="323"/>
      <c r="I29" s="323"/>
      <c r="J29" s="77">
        <v>5720051180</v>
      </c>
      <c r="K29" s="61">
        <v>203</v>
      </c>
      <c r="L29" s="71">
        <v>2</v>
      </c>
      <c r="M29" s="71">
        <v>3</v>
      </c>
      <c r="N29" s="73">
        <v>0</v>
      </c>
      <c r="O29" s="65"/>
      <c r="P29" s="66">
        <v>0</v>
      </c>
      <c r="Q29" s="325"/>
      <c r="R29" s="325"/>
      <c r="S29" s="325"/>
      <c r="T29" s="325"/>
      <c r="U29" s="68">
        <v>0</v>
      </c>
      <c r="V29" s="68">
        <v>0</v>
      </c>
      <c r="W29" s="224">
        <f>W30+W31</f>
        <v>107400</v>
      </c>
      <c r="X29" s="74">
        <f>X30+X31</f>
        <v>111000</v>
      </c>
      <c r="Y29" s="74">
        <f>Y30+Y31</f>
        <v>114900</v>
      </c>
    </row>
    <row r="30" spans="1:25" x14ac:dyDescent="0.25">
      <c r="A30" s="82"/>
      <c r="B30" s="78"/>
      <c r="C30" s="70"/>
      <c r="D30" s="75"/>
      <c r="E30" s="323" t="s">
        <v>174</v>
      </c>
      <c r="F30" s="323"/>
      <c r="G30" s="323"/>
      <c r="H30" s="323"/>
      <c r="I30" s="323"/>
      <c r="J30" s="77">
        <v>5720051180</v>
      </c>
      <c r="K30" s="61">
        <v>203</v>
      </c>
      <c r="L30" s="71">
        <v>2</v>
      </c>
      <c r="M30" s="71">
        <v>3</v>
      </c>
      <c r="N30" s="73">
        <v>120</v>
      </c>
      <c r="O30" s="65"/>
      <c r="P30" s="66">
        <v>0</v>
      </c>
      <c r="Q30" s="325"/>
      <c r="R30" s="325"/>
      <c r="S30" s="325"/>
      <c r="T30" s="325"/>
      <c r="U30" s="68">
        <v>0</v>
      </c>
      <c r="V30" s="68">
        <v>0</v>
      </c>
      <c r="W30" s="224">
        <v>105400</v>
      </c>
      <c r="X30" s="74">
        <v>109000</v>
      </c>
      <c r="Y30" s="74">
        <v>112800</v>
      </c>
    </row>
    <row r="31" spans="1:25" ht="33.75" customHeight="1" x14ac:dyDescent="0.25">
      <c r="A31" s="82"/>
      <c r="B31" s="78"/>
      <c r="C31" s="70"/>
      <c r="D31" s="75"/>
      <c r="E31" s="75"/>
      <c r="F31" s="323" t="s">
        <v>164</v>
      </c>
      <c r="G31" s="323"/>
      <c r="H31" s="323"/>
      <c r="I31" s="323"/>
      <c r="J31" s="77">
        <v>5720051180</v>
      </c>
      <c r="K31" s="61">
        <v>203</v>
      </c>
      <c r="L31" s="71">
        <v>2</v>
      </c>
      <c r="M31" s="71">
        <v>3</v>
      </c>
      <c r="N31" s="73">
        <v>240</v>
      </c>
      <c r="O31" s="65"/>
      <c r="P31" s="66">
        <v>10000</v>
      </c>
      <c r="Q31" s="325"/>
      <c r="R31" s="325"/>
      <c r="S31" s="325"/>
      <c r="T31" s="325"/>
      <c r="U31" s="68">
        <v>0</v>
      </c>
      <c r="V31" s="68">
        <v>0</v>
      </c>
      <c r="W31" s="224">
        <v>2000</v>
      </c>
      <c r="X31" s="74">
        <v>2000</v>
      </c>
      <c r="Y31" s="74">
        <v>2100</v>
      </c>
    </row>
    <row r="32" spans="1:25" s="251" customFormat="1" ht="29.25" customHeight="1" x14ac:dyDescent="0.25">
      <c r="A32" s="247"/>
      <c r="B32" s="248"/>
      <c r="C32" s="249"/>
      <c r="D32" s="363" t="s">
        <v>177</v>
      </c>
      <c r="E32" s="363"/>
      <c r="F32" s="363"/>
      <c r="G32" s="363"/>
      <c r="H32" s="363"/>
      <c r="I32" s="363"/>
      <c r="J32" s="250">
        <v>5730000000</v>
      </c>
      <c r="K32" s="240">
        <v>310</v>
      </c>
      <c r="L32" s="241">
        <v>0</v>
      </c>
      <c r="M32" s="241">
        <v>0</v>
      </c>
      <c r="N32" s="242">
        <v>0</v>
      </c>
      <c r="O32" s="243"/>
      <c r="P32" s="244">
        <v>0</v>
      </c>
      <c r="Q32" s="352"/>
      <c r="R32" s="352"/>
      <c r="S32" s="352"/>
      <c r="T32" s="352"/>
      <c r="U32" s="245">
        <v>0</v>
      </c>
      <c r="V32" s="245">
        <v>0</v>
      </c>
      <c r="W32" s="269">
        <f t="shared" ref="W32:Y35" si="4">W33</f>
        <v>80000</v>
      </c>
      <c r="X32" s="246">
        <f t="shared" si="4"/>
        <v>70000</v>
      </c>
      <c r="Y32" s="246">
        <f t="shared" si="4"/>
        <v>80000</v>
      </c>
    </row>
    <row r="33" spans="1:26" ht="31.5" customHeight="1" x14ac:dyDescent="0.25">
      <c r="A33" s="327" t="s">
        <v>175</v>
      </c>
      <c r="B33" s="327"/>
      <c r="C33" s="327"/>
      <c r="D33" s="327"/>
      <c r="E33" s="327"/>
      <c r="F33" s="327"/>
      <c r="G33" s="327"/>
      <c r="H33" s="327"/>
      <c r="I33" s="327"/>
      <c r="J33" s="72" t="s">
        <v>215</v>
      </c>
      <c r="K33" s="61">
        <v>300</v>
      </c>
      <c r="L33" s="71">
        <v>3</v>
      </c>
      <c r="M33" s="71">
        <v>0</v>
      </c>
      <c r="N33" s="73">
        <v>0</v>
      </c>
      <c r="O33" s="65"/>
      <c r="P33" s="66">
        <v>0</v>
      </c>
      <c r="Q33" s="325"/>
      <c r="R33" s="325"/>
      <c r="S33" s="325"/>
      <c r="T33" s="325"/>
      <c r="U33" s="68">
        <v>0</v>
      </c>
      <c r="V33" s="68">
        <v>0</v>
      </c>
      <c r="W33" s="224">
        <f t="shared" ref="W33:Y34" si="5">W34</f>
        <v>80000</v>
      </c>
      <c r="X33" s="74">
        <f t="shared" si="5"/>
        <v>70000</v>
      </c>
      <c r="Y33" s="74">
        <f t="shared" si="5"/>
        <v>80000</v>
      </c>
    </row>
    <row r="34" spans="1:26" x14ac:dyDescent="0.25">
      <c r="A34" s="226"/>
      <c r="B34" s="227"/>
      <c r="C34" s="323" t="s">
        <v>176</v>
      </c>
      <c r="D34" s="323"/>
      <c r="E34" s="323"/>
      <c r="F34" s="323"/>
      <c r="G34" s="323"/>
      <c r="H34" s="323"/>
      <c r="I34" s="323"/>
      <c r="J34" s="72" t="s">
        <v>215</v>
      </c>
      <c r="K34" s="61">
        <v>310</v>
      </c>
      <c r="L34" s="71">
        <v>3</v>
      </c>
      <c r="M34" s="71">
        <v>10</v>
      </c>
      <c r="N34" s="73">
        <v>0</v>
      </c>
      <c r="O34" s="65"/>
      <c r="P34" s="66">
        <v>0</v>
      </c>
      <c r="Q34" s="325"/>
      <c r="R34" s="325"/>
      <c r="S34" s="325"/>
      <c r="T34" s="325"/>
      <c r="U34" s="68">
        <v>0</v>
      </c>
      <c r="V34" s="68">
        <v>0</v>
      </c>
      <c r="W34" s="224">
        <f t="shared" si="5"/>
        <v>80000</v>
      </c>
      <c r="X34" s="74">
        <f t="shared" si="5"/>
        <v>70000</v>
      </c>
      <c r="Y34" s="74">
        <f t="shared" si="5"/>
        <v>80000</v>
      </c>
    </row>
    <row r="35" spans="1:26" ht="36" customHeight="1" x14ac:dyDescent="0.25">
      <c r="A35" s="82"/>
      <c r="B35" s="78"/>
      <c r="C35" s="70"/>
      <c r="D35" s="75"/>
      <c r="E35" s="323" t="s">
        <v>178</v>
      </c>
      <c r="F35" s="323"/>
      <c r="G35" s="323"/>
      <c r="H35" s="323"/>
      <c r="I35" s="323"/>
      <c r="J35" s="77">
        <v>5730095020</v>
      </c>
      <c r="K35" s="61">
        <v>310</v>
      </c>
      <c r="L35" s="71">
        <v>3</v>
      </c>
      <c r="M35" s="71">
        <v>10</v>
      </c>
      <c r="N35" s="73">
        <v>0</v>
      </c>
      <c r="O35" s="65"/>
      <c r="P35" s="66">
        <v>0</v>
      </c>
      <c r="Q35" s="325"/>
      <c r="R35" s="325"/>
      <c r="S35" s="325"/>
      <c r="T35" s="325"/>
      <c r="U35" s="68">
        <v>0</v>
      </c>
      <c r="V35" s="68">
        <v>0</v>
      </c>
      <c r="W35" s="224">
        <f t="shared" si="4"/>
        <v>80000</v>
      </c>
      <c r="X35" s="74">
        <f t="shared" si="4"/>
        <v>70000</v>
      </c>
      <c r="Y35" s="74">
        <f t="shared" si="4"/>
        <v>80000</v>
      </c>
    </row>
    <row r="36" spans="1:26" ht="33" customHeight="1" x14ac:dyDescent="0.25">
      <c r="A36" s="82"/>
      <c r="B36" s="78"/>
      <c r="C36" s="70"/>
      <c r="D36" s="75"/>
      <c r="E36" s="75"/>
      <c r="F36" s="323" t="s">
        <v>164</v>
      </c>
      <c r="G36" s="323"/>
      <c r="H36" s="323"/>
      <c r="I36" s="323"/>
      <c r="J36" s="77">
        <v>5730095020</v>
      </c>
      <c r="K36" s="61">
        <v>310</v>
      </c>
      <c r="L36" s="71">
        <v>3</v>
      </c>
      <c r="M36" s="71">
        <v>10</v>
      </c>
      <c r="N36" s="73">
        <v>240</v>
      </c>
      <c r="O36" s="65"/>
      <c r="P36" s="66">
        <v>10000</v>
      </c>
      <c r="Q36" s="325"/>
      <c r="R36" s="325"/>
      <c r="S36" s="325"/>
      <c r="T36" s="325"/>
      <c r="U36" s="68">
        <v>0</v>
      </c>
      <c r="V36" s="68">
        <v>0</v>
      </c>
      <c r="W36" s="224">
        <v>80000</v>
      </c>
      <c r="X36" s="74">
        <v>70000</v>
      </c>
      <c r="Y36" s="74">
        <v>80000</v>
      </c>
    </row>
    <row r="37" spans="1:26" s="251" customFormat="1" ht="33.75" customHeight="1" x14ac:dyDescent="0.25">
      <c r="A37" s="247"/>
      <c r="B37" s="248"/>
      <c r="C37" s="252"/>
      <c r="D37" s="363" t="s">
        <v>181</v>
      </c>
      <c r="E37" s="363"/>
      <c r="F37" s="363"/>
      <c r="G37" s="363"/>
      <c r="H37" s="363"/>
      <c r="I37" s="363"/>
      <c r="J37" s="250">
        <v>5740000000</v>
      </c>
      <c r="K37" s="240">
        <v>409</v>
      </c>
      <c r="L37" s="241">
        <v>0</v>
      </c>
      <c r="M37" s="241">
        <v>0</v>
      </c>
      <c r="N37" s="242">
        <v>0</v>
      </c>
      <c r="O37" s="243"/>
      <c r="P37" s="244">
        <v>0</v>
      </c>
      <c r="Q37" s="352"/>
      <c r="R37" s="352"/>
      <c r="S37" s="352"/>
      <c r="T37" s="352"/>
      <c r="U37" s="245">
        <v>0</v>
      </c>
      <c r="V37" s="245">
        <v>0</v>
      </c>
      <c r="W37" s="269">
        <f t="shared" ref="W37:Y40" si="6">W38</f>
        <v>660000</v>
      </c>
      <c r="X37" s="246">
        <f t="shared" si="6"/>
        <v>581900</v>
      </c>
      <c r="Y37" s="246">
        <f t="shared" si="6"/>
        <v>344000</v>
      </c>
    </row>
    <row r="38" spans="1:26" x14ac:dyDescent="0.25">
      <c r="A38" s="226"/>
      <c r="B38" s="227"/>
      <c r="C38" s="334" t="s">
        <v>179</v>
      </c>
      <c r="D38" s="334"/>
      <c r="E38" s="334"/>
      <c r="F38" s="334"/>
      <c r="G38" s="334"/>
      <c r="H38" s="334"/>
      <c r="I38" s="334"/>
      <c r="J38" s="72" t="s">
        <v>216</v>
      </c>
      <c r="K38" s="61">
        <v>409</v>
      </c>
      <c r="L38" s="71">
        <v>4</v>
      </c>
      <c r="M38" s="71">
        <v>0</v>
      </c>
      <c r="N38" s="73">
        <v>0</v>
      </c>
      <c r="O38" s="65"/>
      <c r="P38" s="66">
        <v>0</v>
      </c>
      <c r="Q38" s="325"/>
      <c r="R38" s="325"/>
      <c r="S38" s="325"/>
      <c r="T38" s="325"/>
      <c r="U38" s="68">
        <v>0</v>
      </c>
      <c r="V38" s="68">
        <v>0</v>
      </c>
      <c r="W38" s="224">
        <f>W39</f>
        <v>660000</v>
      </c>
      <c r="X38" s="74">
        <f t="shared" si="6"/>
        <v>581900</v>
      </c>
      <c r="Y38" s="74">
        <f t="shared" si="6"/>
        <v>344000</v>
      </c>
    </row>
    <row r="39" spans="1:26" x14ac:dyDescent="0.25">
      <c r="A39" s="226"/>
      <c r="B39" s="227"/>
      <c r="C39" s="334" t="s">
        <v>180</v>
      </c>
      <c r="D39" s="334"/>
      <c r="E39" s="334"/>
      <c r="F39" s="334"/>
      <c r="G39" s="334"/>
      <c r="H39" s="334"/>
      <c r="I39" s="334"/>
      <c r="J39" s="72" t="s">
        <v>216</v>
      </c>
      <c r="K39" s="61">
        <v>409</v>
      </c>
      <c r="L39" s="71">
        <v>4</v>
      </c>
      <c r="M39" s="71">
        <v>9</v>
      </c>
      <c r="N39" s="73">
        <v>0</v>
      </c>
      <c r="O39" s="65"/>
      <c r="P39" s="66">
        <v>0</v>
      </c>
      <c r="Q39" s="325"/>
      <c r="R39" s="325"/>
      <c r="S39" s="325"/>
      <c r="T39" s="325"/>
      <c r="U39" s="68">
        <v>0</v>
      </c>
      <c r="V39" s="68">
        <v>0</v>
      </c>
      <c r="W39" s="224">
        <f>W40</f>
        <v>660000</v>
      </c>
      <c r="X39" s="74">
        <f t="shared" si="6"/>
        <v>581900</v>
      </c>
      <c r="Y39" s="74">
        <f t="shared" si="6"/>
        <v>344000</v>
      </c>
    </row>
    <row r="40" spans="1:26" ht="30.75" customHeight="1" x14ac:dyDescent="0.25">
      <c r="A40" s="82"/>
      <c r="B40" s="78"/>
      <c r="C40" s="79"/>
      <c r="D40" s="75"/>
      <c r="E40" s="323" t="s">
        <v>182</v>
      </c>
      <c r="F40" s="323"/>
      <c r="G40" s="323"/>
      <c r="H40" s="323"/>
      <c r="I40" s="323"/>
      <c r="J40" s="77">
        <v>5740095280</v>
      </c>
      <c r="K40" s="61">
        <v>409</v>
      </c>
      <c r="L40" s="71">
        <v>4</v>
      </c>
      <c r="M40" s="71">
        <v>9</v>
      </c>
      <c r="N40" s="73">
        <v>0</v>
      </c>
      <c r="O40" s="65"/>
      <c r="P40" s="66">
        <v>0</v>
      </c>
      <c r="Q40" s="325"/>
      <c r="R40" s="325"/>
      <c r="S40" s="325"/>
      <c r="T40" s="325"/>
      <c r="U40" s="68">
        <v>0</v>
      </c>
      <c r="V40" s="68">
        <v>0</v>
      </c>
      <c r="W40" s="224">
        <f t="shared" si="6"/>
        <v>660000</v>
      </c>
      <c r="X40" s="74">
        <f t="shared" si="6"/>
        <v>581900</v>
      </c>
      <c r="Y40" s="74">
        <f t="shared" si="6"/>
        <v>344000</v>
      </c>
    </row>
    <row r="41" spans="1:26" x14ac:dyDescent="0.25">
      <c r="A41" s="82"/>
      <c r="B41" s="78"/>
      <c r="C41" s="79"/>
      <c r="D41" s="75"/>
      <c r="E41" s="75"/>
      <c r="F41" s="323" t="s">
        <v>164</v>
      </c>
      <c r="G41" s="323"/>
      <c r="H41" s="323"/>
      <c r="I41" s="323"/>
      <c r="J41" s="77">
        <v>5740095280</v>
      </c>
      <c r="K41" s="61">
        <v>409</v>
      </c>
      <c r="L41" s="71">
        <v>4</v>
      </c>
      <c r="M41" s="71">
        <v>9</v>
      </c>
      <c r="N41" s="73">
        <v>240</v>
      </c>
      <c r="O41" s="65"/>
      <c r="P41" s="66">
        <v>10000</v>
      </c>
      <c r="Q41" s="325"/>
      <c r="R41" s="325"/>
      <c r="S41" s="325"/>
      <c r="T41" s="325"/>
      <c r="U41" s="68">
        <v>0</v>
      </c>
      <c r="V41" s="68">
        <v>0</v>
      </c>
      <c r="W41" s="224">
        <v>660000</v>
      </c>
      <c r="X41" s="74">
        <v>581900</v>
      </c>
      <c r="Y41" s="74">
        <v>344000</v>
      </c>
      <c r="Z41" s="263"/>
    </row>
    <row r="42" spans="1:26" ht="45" x14ac:dyDescent="0.25">
      <c r="A42" s="82"/>
      <c r="B42" s="78"/>
      <c r="C42" s="79"/>
      <c r="D42" s="75"/>
      <c r="E42" s="75"/>
      <c r="F42" s="75"/>
      <c r="G42" s="75"/>
      <c r="H42" s="75"/>
      <c r="I42" s="249" t="s">
        <v>230</v>
      </c>
      <c r="J42" s="250">
        <v>5770000000</v>
      </c>
      <c r="K42" s="240"/>
      <c r="L42" s="241">
        <v>0</v>
      </c>
      <c r="M42" s="241">
        <v>0</v>
      </c>
      <c r="N42" s="242">
        <v>0</v>
      </c>
      <c r="O42" s="243"/>
      <c r="P42" s="244"/>
      <c r="Q42" s="245"/>
      <c r="R42" s="245"/>
      <c r="S42" s="245"/>
      <c r="T42" s="245"/>
      <c r="U42" s="245"/>
      <c r="V42" s="245"/>
      <c r="W42" s="269">
        <f t="shared" ref="W42:Y44" si="7">W43</f>
        <v>0</v>
      </c>
      <c r="X42" s="246">
        <f t="shared" si="7"/>
        <v>0</v>
      </c>
      <c r="Y42" s="246">
        <f t="shared" si="7"/>
        <v>363000</v>
      </c>
    </row>
    <row r="43" spans="1:26" ht="77.25" customHeight="1" x14ac:dyDescent="0.25">
      <c r="A43" s="82"/>
      <c r="B43" s="78"/>
      <c r="C43" s="79"/>
      <c r="D43" s="75"/>
      <c r="E43" s="75"/>
      <c r="F43" s="75"/>
      <c r="G43" s="75"/>
      <c r="H43" s="75"/>
      <c r="I43" s="75" t="s">
        <v>231</v>
      </c>
      <c r="J43" s="77" t="s">
        <v>233</v>
      </c>
      <c r="K43" s="61"/>
      <c r="L43" s="71">
        <v>0</v>
      </c>
      <c r="M43" s="71">
        <v>0</v>
      </c>
      <c r="N43" s="73">
        <v>0</v>
      </c>
      <c r="O43" s="65"/>
      <c r="P43" s="66"/>
      <c r="Q43" s="68"/>
      <c r="R43" s="68"/>
      <c r="S43" s="68"/>
      <c r="T43" s="68"/>
      <c r="U43" s="68"/>
      <c r="V43" s="68"/>
      <c r="W43" s="224">
        <f t="shared" si="7"/>
        <v>0</v>
      </c>
      <c r="X43" s="74">
        <f t="shared" si="7"/>
        <v>0</v>
      </c>
      <c r="Y43" s="74">
        <f t="shared" si="7"/>
        <v>363000</v>
      </c>
    </row>
    <row r="44" spans="1:26" ht="21.75" customHeight="1" x14ac:dyDescent="0.25">
      <c r="A44" s="82"/>
      <c r="B44" s="78"/>
      <c r="C44" s="79"/>
      <c r="D44" s="75"/>
      <c r="E44" s="75"/>
      <c r="F44" s="75"/>
      <c r="G44" s="75"/>
      <c r="H44" s="75"/>
      <c r="I44" s="75" t="s">
        <v>232</v>
      </c>
      <c r="J44" s="77" t="s">
        <v>233</v>
      </c>
      <c r="K44" s="61"/>
      <c r="L44" s="71">
        <v>4</v>
      </c>
      <c r="M44" s="71">
        <v>12</v>
      </c>
      <c r="N44" s="73">
        <v>0</v>
      </c>
      <c r="O44" s="65"/>
      <c r="P44" s="66"/>
      <c r="Q44" s="68"/>
      <c r="R44" s="68"/>
      <c r="S44" s="68"/>
      <c r="T44" s="68"/>
      <c r="U44" s="68"/>
      <c r="V44" s="68"/>
      <c r="W44" s="224">
        <f t="shared" si="7"/>
        <v>0</v>
      </c>
      <c r="X44" s="74">
        <f t="shared" si="7"/>
        <v>0</v>
      </c>
      <c r="Y44" s="74">
        <f t="shared" si="7"/>
        <v>363000</v>
      </c>
    </row>
    <row r="45" spans="1:26" ht="33.75" customHeight="1" x14ac:dyDescent="0.25">
      <c r="A45" s="82"/>
      <c r="B45" s="78"/>
      <c r="C45" s="79"/>
      <c r="D45" s="75"/>
      <c r="E45" s="75"/>
      <c r="F45" s="75"/>
      <c r="G45" s="75"/>
      <c r="H45" s="75"/>
      <c r="I45" s="75" t="s">
        <v>164</v>
      </c>
      <c r="J45" s="77" t="s">
        <v>233</v>
      </c>
      <c r="K45" s="61"/>
      <c r="L45" s="71">
        <v>4</v>
      </c>
      <c r="M45" s="71">
        <v>12</v>
      </c>
      <c r="N45" s="73">
        <v>240</v>
      </c>
      <c r="O45" s="65"/>
      <c r="P45" s="66"/>
      <c r="Q45" s="68"/>
      <c r="R45" s="68"/>
      <c r="S45" s="68"/>
      <c r="T45" s="68"/>
      <c r="U45" s="68"/>
      <c r="V45" s="68"/>
      <c r="W45" s="224">
        <v>0</v>
      </c>
      <c r="X45" s="74">
        <v>0</v>
      </c>
      <c r="Y45" s="74">
        <v>363000</v>
      </c>
    </row>
    <row r="46" spans="1:26" s="251" customFormat="1" ht="32.25" customHeight="1" x14ac:dyDescent="0.25">
      <c r="A46" s="247"/>
      <c r="B46" s="248"/>
      <c r="C46" s="252"/>
      <c r="D46" s="362" t="s">
        <v>186</v>
      </c>
      <c r="E46" s="362"/>
      <c r="F46" s="362"/>
      <c r="G46" s="362"/>
      <c r="H46" s="362"/>
      <c r="I46" s="362"/>
      <c r="J46" s="250">
        <v>5750000000</v>
      </c>
      <c r="K46" s="240">
        <v>503</v>
      </c>
      <c r="L46" s="241">
        <v>0</v>
      </c>
      <c r="M46" s="241">
        <v>0</v>
      </c>
      <c r="N46" s="242">
        <v>0</v>
      </c>
      <c r="O46" s="243"/>
      <c r="P46" s="244">
        <v>0</v>
      </c>
      <c r="Q46" s="352"/>
      <c r="R46" s="352"/>
      <c r="S46" s="352"/>
      <c r="T46" s="352"/>
      <c r="U46" s="245">
        <v>0</v>
      </c>
      <c r="V46" s="245">
        <v>0</v>
      </c>
      <c r="W46" s="269">
        <f>W47</f>
        <v>30000</v>
      </c>
      <c r="X46" s="246">
        <f>X47</f>
        <v>30000</v>
      </c>
      <c r="Y46" s="246">
        <f>Y47</f>
        <v>50000</v>
      </c>
    </row>
    <row r="47" spans="1:26" x14ac:dyDescent="0.25">
      <c r="A47" s="361" t="s">
        <v>184</v>
      </c>
      <c r="B47" s="361"/>
      <c r="C47" s="361"/>
      <c r="D47" s="361"/>
      <c r="E47" s="361"/>
      <c r="F47" s="361"/>
      <c r="G47" s="361"/>
      <c r="H47" s="361"/>
      <c r="I47" s="361"/>
      <c r="J47" s="72" t="s">
        <v>217</v>
      </c>
      <c r="K47" s="61">
        <v>500</v>
      </c>
      <c r="L47" s="71">
        <v>5</v>
      </c>
      <c r="M47" s="71">
        <v>0</v>
      </c>
      <c r="N47" s="73">
        <v>0</v>
      </c>
      <c r="O47" s="65"/>
      <c r="P47" s="66">
        <v>0</v>
      </c>
      <c r="Q47" s="325"/>
      <c r="R47" s="325"/>
      <c r="S47" s="325"/>
      <c r="T47" s="325"/>
      <c r="U47" s="68">
        <v>0</v>
      </c>
      <c r="V47" s="68">
        <v>0</v>
      </c>
      <c r="W47" s="224">
        <f t="shared" ref="W47:Y48" si="8">W48</f>
        <v>30000</v>
      </c>
      <c r="X47" s="74">
        <f t="shared" si="8"/>
        <v>30000</v>
      </c>
      <c r="Y47" s="74">
        <f t="shared" si="8"/>
        <v>50000</v>
      </c>
    </row>
    <row r="48" spans="1:26" ht="18" customHeight="1" x14ac:dyDescent="0.25">
      <c r="A48" s="226"/>
      <c r="B48" s="227"/>
      <c r="C48" s="334" t="s">
        <v>185</v>
      </c>
      <c r="D48" s="334"/>
      <c r="E48" s="334"/>
      <c r="F48" s="334"/>
      <c r="G48" s="334"/>
      <c r="H48" s="334"/>
      <c r="I48" s="334"/>
      <c r="J48" s="72" t="s">
        <v>217</v>
      </c>
      <c r="K48" s="61">
        <v>503</v>
      </c>
      <c r="L48" s="71">
        <v>5</v>
      </c>
      <c r="M48" s="71">
        <v>3</v>
      </c>
      <c r="N48" s="73">
        <v>0</v>
      </c>
      <c r="O48" s="65"/>
      <c r="P48" s="66">
        <v>0</v>
      </c>
      <c r="Q48" s="325"/>
      <c r="R48" s="325"/>
      <c r="S48" s="325"/>
      <c r="T48" s="325"/>
      <c r="U48" s="68">
        <v>0</v>
      </c>
      <c r="V48" s="68">
        <v>0</v>
      </c>
      <c r="W48" s="224">
        <f>W49</f>
        <v>30000</v>
      </c>
      <c r="X48" s="74">
        <f t="shared" si="8"/>
        <v>30000</v>
      </c>
      <c r="Y48" s="74">
        <f t="shared" si="8"/>
        <v>50000</v>
      </c>
    </row>
    <row r="49" spans="1:25" ht="32.25" customHeight="1" x14ac:dyDescent="0.25">
      <c r="A49" s="82"/>
      <c r="B49" s="78"/>
      <c r="C49" s="79"/>
      <c r="D49" s="80"/>
      <c r="E49" s="334" t="s">
        <v>187</v>
      </c>
      <c r="F49" s="334"/>
      <c r="G49" s="334"/>
      <c r="H49" s="334"/>
      <c r="I49" s="334"/>
      <c r="J49" s="77">
        <v>5750095310</v>
      </c>
      <c r="K49" s="61">
        <v>503</v>
      </c>
      <c r="L49" s="71">
        <v>5</v>
      </c>
      <c r="M49" s="71">
        <v>3</v>
      </c>
      <c r="N49" s="73">
        <v>0</v>
      </c>
      <c r="O49" s="65"/>
      <c r="P49" s="66">
        <v>0</v>
      </c>
      <c r="Q49" s="325"/>
      <c r="R49" s="325"/>
      <c r="S49" s="325"/>
      <c r="T49" s="325"/>
      <c r="U49" s="68">
        <v>0</v>
      </c>
      <c r="V49" s="68">
        <v>0</v>
      </c>
      <c r="W49" s="224">
        <f>W50</f>
        <v>30000</v>
      </c>
      <c r="X49" s="74">
        <f>X50</f>
        <v>30000</v>
      </c>
      <c r="Y49" s="74">
        <f>Y50</f>
        <v>50000</v>
      </c>
    </row>
    <row r="50" spans="1:25" ht="30" customHeight="1" x14ac:dyDescent="0.25">
      <c r="A50" s="82"/>
      <c r="B50" s="78"/>
      <c r="C50" s="79"/>
      <c r="D50" s="80"/>
      <c r="E50" s="80"/>
      <c r="F50" s="334" t="s">
        <v>164</v>
      </c>
      <c r="G50" s="334"/>
      <c r="H50" s="334"/>
      <c r="I50" s="334"/>
      <c r="J50" s="77">
        <v>5750095310</v>
      </c>
      <c r="K50" s="61">
        <v>503</v>
      </c>
      <c r="L50" s="71">
        <v>5</v>
      </c>
      <c r="M50" s="71">
        <v>3</v>
      </c>
      <c r="N50" s="73">
        <v>240</v>
      </c>
      <c r="O50" s="65"/>
      <c r="P50" s="66">
        <v>10000</v>
      </c>
      <c r="Q50" s="325"/>
      <c r="R50" s="325"/>
      <c r="S50" s="325"/>
      <c r="T50" s="325"/>
      <c r="U50" s="68">
        <v>0</v>
      </c>
      <c r="V50" s="68">
        <v>0</v>
      </c>
      <c r="W50" s="224">
        <v>30000</v>
      </c>
      <c r="X50" s="74">
        <v>30000</v>
      </c>
      <c r="Y50" s="74">
        <v>50000</v>
      </c>
    </row>
    <row r="51" spans="1:25" s="251" customFormat="1" ht="33.75" customHeight="1" x14ac:dyDescent="0.25">
      <c r="A51" s="247"/>
      <c r="B51" s="248"/>
      <c r="C51" s="252"/>
      <c r="D51" s="360" t="s">
        <v>190</v>
      </c>
      <c r="E51" s="360"/>
      <c r="F51" s="360"/>
      <c r="G51" s="360"/>
      <c r="H51" s="360"/>
      <c r="I51" s="360"/>
      <c r="J51" s="250">
        <v>5760000000</v>
      </c>
      <c r="K51" s="240">
        <v>801</v>
      </c>
      <c r="L51" s="241">
        <v>0</v>
      </c>
      <c r="M51" s="241">
        <v>0</v>
      </c>
      <c r="N51" s="242">
        <v>0</v>
      </c>
      <c r="O51" s="243"/>
      <c r="P51" s="244">
        <v>0</v>
      </c>
      <c r="Q51" s="352"/>
      <c r="R51" s="352"/>
      <c r="S51" s="352"/>
      <c r="T51" s="352"/>
      <c r="U51" s="245">
        <v>0</v>
      </c>
      <c r="V51" s="245">
        <v>0</v>
      </c>
      <c r="W51" s="271">
        <f t="shared" ref="W51:Y52" si="9">W52</f>
        <v>1971120</v>
      </c>
      <c r="X51" s="253">
        <f t="shared" si="9"/>
        <v>1853620</v>
      </c>
      <c r="Y51" s="253">
        <f t="shared" si="9"/>
        <v>1950320</v>
      </c>
    </row>
    <row r="52" spans="1:25" x14ac:dyDescent="0.25">
      <c r="A52" s="340" t="s">
        <v>188</v>
      </c>
      <c r="B52" s="340"/>
      <c r="C52" s="340"/>
      <c r="D52" s="340"/>
      <c r="E52" s="340"/>
      <c r="F52" s="340"/>
      <c r="G52" s="340"/>
      <c r="H52" s="340"/>
      <c r="I52" s="340"/>
      <c r="J52" s="63" t="s">
        <v>218</v>
      </c>
      <c r="K52" s="228">
        <v>800</v>
      </c>
      <c r="L52" s="62">
        <v>8</v>
      </c>
      <c r="M52" s="62">
        <v>0</v>
      </c>
      <c r="N52" s="64">
        <v>0</v>
      </c>
      <c r="O52" s="60"/>
      <c r="P52" s="229">
        <v>0</v>
      </c>
      <c r="Q52" s="336"/>
      <c r="R52" s="336"/>
      <c r="S52" s="336"/>
      <c r="T52" s="336"/>
      <c r="U52" s="67">
        <v>0</v>
      </c>
      <c r="V52" s="67">
        <v>0</v>
      </c>
      <c r="W52" s="268">
        <f t="shared" si="9"/>
        <v>1971120</v>
      </c>
      <c r="X52" s="69">
        <f t="shared" si="9"/>
        <v>1853620</v>
      </c>
      <c r="Y52" s="69">
        <f t="shared" si="9"/>
        <v>1950320</v>
      </c>
    </row>
    <row r="53" spans="1:25" x14ac:dyDescent="0.25">
      <c r="A53" s="82"/>
      <c r="B53" s="78"/>
      <c r="C53" s="341" t="s">
        <v>189</v>
      </c>
      <c r="D53" s="341"/>
      <c r="E53" s="341"/>
      <c r="F53" s="341"/>
      <c r="G53" s="341"/>
      <c r="H53" s="341"/>
      <c r="I53" s="341"/>
      <c r="J53" s="63" t="s">
        <v>218</v>
      </c>
      <c r="K53" s="228">
        <v>801</v>
      </c>
      <c r="L53" s="62">
        <v>8</v>
      </c>
      <c r="M53" s="62">
        <v>1</v>
      </c>
      <c r="N53" s="64">
        <v>0</v>
      </c>
      <c r="O53" s="60"/>
      <c r="P53" s="229">
        <v>0</v>
      </c>
      <c r="Q53" s="336"/>
      <c r="R53" s="336"/>
      <c r="S53" s="336"/>
      <c r="T53" s="336"/>
      <c r="U53" s="67">
        <v>0</v>
      </c>
      <c r="V53" s="67">
        <v>0</v>
      </c>
      <c r="W53" s="268">
        <f>W54+W56+W58</f>
        <v>1971120</v>
      </c>
      <c r="X53" s="69">
        <f>X54+X56+X58</f>
        <v>1853620</v>
      </c>
      <c r="Y53" s="69">
        <f>Y54+Y56+Y58</f>
        <v>1950320</v>
      </c>
    </row>
    <row r="54" spans="1:25" ht="33" customHeight="1" x14ac:dyDescent="0.25">
      <c r="A54" s="82"/>
      <c r="B54" s="78"/>
      <c r="C54" s="79"/>
      <c r="D54" s="80"/>
      <c r="E54" s="80"/>
      <c r="F54" s="334" t="s">
        <v>192</v>
      </c>
      <c r="G54" s="334"/>
      <c r="H54" s="334"/>
      <c r="I54" s="334"/>
      <c r="J54" s="77">
        <v>5760075080</v>
      </c>
      <c r="K54" s="61">
        <v>502</v>
      </c>
      <c r="L54" s="71">
        <v>8</v>
      </c>
      <c r="M54" s="71">
        <v>1</v>
      </c>
      <c r="N54" s="73">
        <v>0</v>
      </c>
      <c r="O54" s="65"/>
      <c r="P54" s="66">
        <v>10000</v>
      </c>
      <c r="Q54" s="325"/>
      <c r="R54" s="325"/>
      <c r="S54" s="325"/>
      <c r="T54" s="325"/>
      <c r="U54" s="68">
        <v>0</v>
      </c>
      <c r="V54" s="68">
        <v>0</v>
      </c>
      <c r="W54" s="224">
        <f>W55</f>
        <v>1395790</v>
      </c>
      <c r="X54" s="224">
        <f>X55</f>
        <v>1643520</v>
      </c>
      <c r="Y54" s="224">
        <f>Y55</f>
        <v>1643520</v>
      </c>
    </row>
    <row r="55" spans="1:25" ht="18" customHeight="1" x14ac:dyDescent="0.25">
      <c r="A55" s="82"/>
      <c r="B55" s="78"/>
      <c r="C55" s="79"/>
      <c r="D55" s="80"/>
      <c r="E55" s="80"/>
      <c r="F55" s="334" t="s">
        <v>166</v>
      </c>
      <c r="G55" s="334"/>
      <c r="H55" s="334"/>
      <c r="I55" s="334"/>
      <c r="J55" s="77">
        <v>5760075080</v>
      </c>
      <c r="K55" s="61">
        <v>502</v>
      </c>
      <c r="L55" s="71">
        <v>8</v>
      </c>
      <c r="M55" s="71">
        <v>1</v>
      </c>
      <c r="N55" s="73">
        <v>540</v>
      </c>
      <c r="O55" s="65"/>
      <c r="P55" s="66">
        <v>10000</v>
      </c>
      <c r="Q55" s="325"/>
      <c r="R55" s="325"/>
      <c r="S55" s="325"/>
      <c r="T55" s="325"/>
      <c r="U55" s="68">
        <v>0</v>
      </c>
      <c r="V55" s="68">
        <v>0</v>
      </c>
      <c r="W55" s="225">
        <v>1395790</v>
      </c>
      <c r="X55" s="225">
        <v>1643520</v>
      </c>
      <c r="Y55" s="225">
        <v>1643520</v>
      </c>
    </row>
    <row r="56" spans="1:25" ht="32.25" customHeight="1" x14ac:dyDescent="0.25">
      <c r="A56" s="82"/>
      <c r="B56" s="78"/>
      <c r="C56" s="79"/>
      <c r="D56" s="81"/>
      <c r="E56" s="81"/>
      <c r="F56" s="81"/>
      <c r="G56" s="81"/>
      <c r="H56" s="81"/>
      <c r="I56" s="81" t="s">
        <v>191</v>
      </c>
      <c r="J56" s="77">
        <v>5760095220</v>
      </c>
      <c r="K56" s="61"/>
      <c r="L56" s="71">
        <v>8</v>
      </c>
      <c r="M56" s="71">
        <v>1</v>
      </c>
      <c r="N56" s="73">
        <v>0</v>
      </c>
      <c r="O56" s="65"/>
      <c r="P56" s="66"/>
      <c r="Q56" s="68"/>
      <c r="R56" s="68"/>
      <c r="S56" s="68"/>
      <c r="T56" s="68"/>
      <c r="U56" s="68"/>
      <c r="V56" s="68"/>
      <c r="W56" s="225">
        <f>W57</f>
        <v>327600</v>
      </c>
      <c r="X56" s="225">
        <f>X57</f>
        <v>210100</v>
      </c>
      <c r="Y56" s="225">
        <f>Y57</f>
        <v>306800</v>
      </c>
    </row>
    <row r="57" spans="1:25" ht="29.25" customHeight="1" x14ac:dyDescent="0.25">
      <c r="A57" s="82"/>
      <c r="B57" s="78"/>
      <c r="C57" s="79"/>
      <c r="D57" s="81"/>
      <c r="E57" s="81"/>
      <c r="F57" s="328" t="s">
        <v>164</v>
      </c>
      <c r="G57" s="329"/>
      <c r="H57" s="329"/>
      <c r="I57" s="330"/>
      <c r="J57" s="77">
        <v>5760095220</v>
      </c>
      <c r="K57" s="61">
        <v>801</v>
      </c>
      <c r="L57" s="71">
        <v>8</v>
      </c>
      <c r="M57" s="71">
        <v>1</v>
      </c>
      <c r="N57" s="73">
        <v>240</v>
      </c>
      <c r="O57" s="65"/>
      <c r="P57" s="66">
        <v>10000</v>
      </c>
      <c r="Q57" s="331"/>
      <c r="R57" s="332"/>
      <c r="S57" s="332"/>
      <c r="T57" s="333"/>
      <c r="U57" s="68">
        <v>0</v>
      </c>
      <c r="V57" s="68">
        <v>0</v>
      </c>
      <c r="W57" s="225">
        <v>327600</v>
      </c>
      <c r="X57" s="225">
        <v>210100</v>
      </c>
      <c r="Y57" s="225">
        <v>306800</v>
      </c>
    </row>
    <row r="58" spans="1:25" ht="45.75" customHeight="1" x14ac:dyDescent="0.25">
      <c r="A58" s="82"/>
      <c r="B58" s="78"/>
      <c r="C58" s="79"/>
      <c r="D58" s="81"/>
      <c r="E58" s="81"/>
      <c r="F58" s="254"/>
      <c r="G58" s="255"/>
      <c r="H58" s="255"/>
      <c r="I58" s="256" t="s">
        <v>228</v>
      </c>
      <c r="J58" s="77">
        <v>5760097030</v>
      </c>
      <c r="K58" s="61"/>
      <c r="L58" s="71">
        <v>8</v>
      </c>
      <c r="M58" s="71">
        <v>1</v>
      </c>
      <c r="N58" s="73">
        <v>0</v>
      </c>
      <c r="O58" s="65"/>
      <c r="P58" s="66"/>
      <c r="Q58" s="257"/>
      <c r="R58" s="258"/>
      <c r="S58" s="258"/>
      <c r="T58" s="259"/>
      <c r="U58" s="68"/>
      <c r="V58" s="68"/>
      <c r="W58" s="225">
        <f>W59</f>
        <v>247730</v>
      </c>
      <c r="X58" s="225">
        <f>X59</f>
        <v>0</v>
      </c>
      <c r="Y58" s="225">
        <f>Y59</f>
        <v>0</v>
      </c>
    </row>
    <row r="59" spans="1:25" ht="19.5" customHeight="1" x14ac:dyDescent="0.25">
      <c r="A59" s="82"/>
      <c r="B59" s="78"/>
      <c r="C59" s="79"/>
      <c r="D59" s="81"/>
      <c r="E59" s="81"/>
      <c r="F59" s="254"/>
      <c r="G59" s="255"/>
      <c r="H59" s="255"/>
      <c r="I59" s="256" t="s">
        <v>166</v>
      </c>
      <c r="J59" s="77">
        <v>5760097030</v>
      </c>
      <c r="K59" s="61"/>
      <c r="L59" s="71">
        <v>8</v>
      </c>
      <c r="M59" s="71">
        <v>1</v>
      </c>
      <c r="N59" s="73">
        <v>540</v>
      </c>
      <c r="O59" s="65"/>
      <c r="P59" s="66"/>
      <c r="Q59" s="257"/>
      <c r="R59" s="258"/>
      <c r="S59" s="258"/>
      <c r="T59" s="259"/>
      <c r="U59" s="68"/>
      <c r="V59" s="68"/>
      <c r="W59" s="225">
        <v>247730</v>
      </c>
      <c r="X59" s="225">
        <v>0</v>
      </c>
      <c r="Y59" s="225">
        <v>0</v>
      </c>
    </row>
    <row r="60" spans="1:25" x14ac:dyDescent="0.25">
      <c r="A60" s="83"/>
      <c r="B60" s="83"/>
      <c r="C60" s="83"/>
      <c r="D60" s="83"/>
      <c r="E60" s="83"/>
      <c r="F60" s="322" t="s">
        <v>193</v>
      </c>
      <c r="G60" s="322"/>
      <c r="H60" s="322"/>
      <c r="I60" s="322"/>
      <c r="J60" s="86"/>
      <c r="K60" s="85"/>
      <c r="L60" s="84"/>
      <c r="M60" s="84"/>
      <c r="N60" s="86"/>
      <c r="O60" s="85"/>
      <c r="P60" s="87">
        <v>10000</v>
      </c>
      <c r="Q60" s="67"/>
      <c r="R60" s="67"/>
      <c r="S60" s="67"/>
      <c r="T60" s="67"/>
      <c r="U60" s="67">
        <v>0</v>
      </c>
      <c r="V60" s="67">
        <v>0</v>
      </c>
      <c r="W60" s="272">
        <f>W10</f>
        <v>5339130</v>
      </c>
      <c r="X60" s="88">
        <f>X10</f>
        <v>5078000</v>
      </c>
      <c r="Y60" s="88">
        <f>Y10</f>
        <v>5506900</v>
      </c>
    </row>
  </sheetData>
  <mergeCells count="84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5:I25"/>
    <mergeCell ref="Q25:T25"/>
    <mergeCell ref="A27:I27"/>
    <mergeCell ref="Q27:T27"/>
    <mergeCell ref="D26:I26"/>
    <mergeCell ref="Q26:T26"/>
    <mergeCell ref="E29:I29"/>
    <mergeCell ref="Q29:T29"/>
    <mergeCell ref="E30:I30"/>
    <mergeCell ref="Q30:T30"/>
    <mergeCell ref="C28:I28"/>
    <mergeCell ref="Q28:T28"/>
    <mergeCell ref="C34:I34"/>
    <mergeCell ref="Q34:T34"/>
    <mergeCell ref="F31:I31"/>
    <mergeCell ref="Q31:T31"/>
    <mergeCell ref="A33:I33"/>
    <mergeCell ref="Q33:T33"/>
    <mergeCell ref="D32:I32"/>
    <mergeCell ref="Q32:T32"/>
    <mergeCell ref="E35:I35"/>
    <mergeCell ref="Q35:T35"/>
    <mergeCell ref="F36:I36"/>
    <mergeCell ref="Q36:T36"/>
    <mergeCell ref="D37:I37"/>
    <mergeCell ref="Q37:T37"/>
    <mergeCell ref="E40:I40"/>
    <mergeCell ref="Q40:T40"/>
    <mergeCell ref="F41:I41"/>
    <mergeCell ref="Q41:T41"/>
    <mergeCell ref="C38:I38"/>
    <mergeCell ref="Q38:T38"/>
    <mergeCell ref="C39:I39"/>
    <mergeCell ref="Q39:T39"/>
    <mergeCell ref="C48:I48"/>
    <mergeCell ref="Q48:T48"/>
    <mergeCell ref="A47:I47"/>
    <mergeCell ref="Q47:T47"/>
    <mergeCell ref="D46:I46"/>
    <mergeCell ref="Q46:T46"/>
    <mergeCell ref="Q53:T53"/>
    <mergeCell ref="E49:I49"/>
    <mergeCell ref="Q49:T49"/>
    <mergeCell ref="F50:I50"/>
    <mergeCell ref="Q50:T50"/>
    <mergeCell ref="D51:I51"/>
    <mergeCell ref="Q51:T51"/>
    <mergeCell ref="A17:I17"/>
    <mergeCell ref="F57:I57"/>
    <mergeCell ref="Q57:T57"/>
    <mergeCell ref="F54:I54"/>
    <mergeCell ref="Q54:T54"/>
    <mergeCell ref="F55:I55"/>
    <mergeCell ref="Q55:T55"/>
    <mergeCell ref="A52:I52"/>
    <mergeCell ref="Q52:T52"/>
    <mergeCell ref="C53:I53"/>
    <mergeCell ref="J4:N4"/>
    <mergeCell ref="F60:I60"/>
    <mergeCell ref="A10:I10"/>
    <mergeCell ref="Q10:T10"/>
    <mergeCell ref="C11:I11"/>
    <mergeCell ref="Q11:T11"/>
    <mergeCell ref="E12:I12"/>
    <mergeCell ref="Q12:T12"/>
    <mergeCell ref="E16:I16"/>
    <mergeCell ref="Q16:T16"/>
  </mergeCells>
  <pageMargins left="0.70866141732283472" right="0.52" top="0.41" bottom="0.33" header="0.31496062992125984" footer="0.31496062992125984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5 доходы</vt:lpstr>
      <vt:lpstr>Приложение 6</vt:lpstr>
      <vt:lpstr>ПРиложение 7</vt:lpstr>
      <vt:lpstr>Приложение 8</vt:lpstr>
      <vt:lpstr>Приложение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2021-12-07T06:05:38Z</cp:lastPrinted>
  <dcterms:created xsi:type="dcterms:W3CDTF">2009-11-09T07:06:48Z</dcterms:created>
  <dcterms:modified xsi:type="dcterms:W3CDTF">2021-12-08T04:10:06Z</dcterms:modified>
</cp:coreProperties>
</file>