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"/>
    </mc:Choice>
  </mc:AlternateContent>
  <bookViews>
    <workbookView xWindow="0" yWindow="0" windowWidth="20490" windowHeight="7155"/>
  </bookViews>
  <sheets>
    <sheet name="Приложение 1" sheetId="1" r:id="rId1"/>
    <sheet name="Приложение 2 доходы" sheetId="2" r:id="rId2"/>
    <sheet name="Приложение 3" sheetId="3" r:id="rId3"/>
    <sheet name="ПРиложение 4" sheetId="4" r:id="rId4"/>
    <sheet name="Приложение 5" sheetId="5" r:id="rId5"/>
    <sheet name="Приложение 6" sheetId="8" r:id="rId6"/>
  </sheets>
  <calcPr calcId="152511"/>
</workbook>
</file>

<file path=xl/calcChain.xml><?xml version="1.0" encoding="utf-8"?>
<calcChain xmlns="http://schemas.openxmlformats.org/spreadsheetml/2006/main">
  <c r="Y18" i="8" l="1"/>
  <c r="X18" i="8"/>
  <c r="W18" i="8"/>
  <c r="X52" i="8"/>
  <c r="Y52" i="8"/>
  <c r="W52" i="8"/>
  <c r="P61" i="4"/>
  <c r="Q61" i="4"/>
  <c r="O61" i="4"/>
  <c r="Z76" i="5"/>
  <c r="Y76" i="5"/>
  <c r="X76" i="5"/>
  <c r="Z75" i="5"/>
  <c r="Y75" i="5"/>
  <c r="X75" i="5"/>
  <c r="C51" i="2"/>
  <c r="C50" i="2"/>
  <c r="Y61" i="8"/>
  <c r="X61" i="8"/>
  <c r="Q72" i="4"/>
  <c r="Q71" i="4" s="1"/>
  <c r="P72" i="4"/>
  <c r="P71" i="4" s="1"/>
  <c r="Q54" i="4"/>
  <c r="Q53" i="4" s="1"/>
  <c r="Q52" i="4" s="1"/>
  <c r="Q51" i="4" s="1"/>
  <c r="P54" i="4"/>
  <c r="P53" i="4" s="1"/>
  <c r="P52" i="4" s="1"/>
  <c r="P51" i="4" s="1"/>
  <c r="O54" i="4"/>
  <c r="O53" i="4" s="1"/>
  <c r="O52" i="4" s="1"/>
  <c r="O51" i="4" s="1"/>
  <c r="Q24" i="4"/>
  <c r="Q23" i="4" s="1"/>
  <c r="P24" i="4"/>
  <c r="P23" i="4" s="1"/>
  <c r="O24" i="4"/>
  <c r="O23" i="4" s="1"/>
  <c r="O71" i="4"/>
  <c r="Z88" i="5"/>
  <c r="Y88" i="5"/>
  <c r="X88" i="5"/>
  <c r="Z66" i="5"/>
  <c r="Z65" i="5" s="1"/>
  <c r="Z64" i="5" s="1"/>
  <c r="Y66" i="5"/>
  <c r="Y65" i="5" s="1"/>
  <c r="Y64" i="5" s="1"/>
  <c r="X66" i="5"/>
  <c r="X65" i="5"/>
  <c r="X64" i="5" s="1"/>
  <c r="W61" i="8"/>
  <c r="Z30" i="5"/>
  <c r="Y30" i="5"/>
  <c r="Y21" i="5" s="1"/>
  <c r="Y19" i="5" s="1"/>
  <c r="X30" i="5"/>
  <c r="Y45" i="8"/>
  <c r="Y44" i="8"/>
  <c r="Y43" i="8"/>
  <c r="X45" i="8"/>
  <c r="X44" i="8"/>
  <c r="X43" i="8"/>
  <c r="W45" i="8"/>
  <c r="W44" i="8" s="1"/>
  <c r="W43" i="8" s="1"/>
  <c r="W59" i="8"/>
  <c r="W56" i="8"/>
  <c r="W55" i="8" s="1"/>
  <c r="W54" i="8" s="1"/>
  <c r="X17" i="8"/>
  <c r="X16" i="8"/>
  <c r="W17" i="8"/>
  <c r="W16" i="8" s="1"/>
  <c r="Y25" i="8"/>
  <c r="X25" i="8"/>
  <c r="W25" i="8"/>
  <c r="W24" i="8"/>
  <c r="W23" i="8" s="1"/>
  <c r="E67" i="2"/>
  <c r="E66" i="2" s="1"/>
  <c r="D67" i="2"/>
  <c r="D66" i="2"/>
  <c r="C67" i="2"/>
  <c r="C66" i="2" s="1"/>
  <c r="E61" i="2"/>
  <c r="E60" i="2"/>
  <c r="D61" i="2"/>
  <c r="D60" i="2" s="1"/>
  <c r="C61" i="2"/>
  <c r="C60" i="2"/>
  <c r="E56" i="2"/>
  <c r="E55" i="2" s="1"/>
  <c r="D58" i="2"/>
  <c r="E58" i="2"/>
  <c r="C58" i="2"/>
  <c r="C55" i="2" s="1"/>
  <c r="D56" i="2"/>
  <c r="D55" i="2"/>
  <c r="C56" i="2"/>
  <c r="X30" i="8"/>
  <c r="X29" i="8" s="1"/>
  <c r="X28" i="8" s="1"/>
  <c r="X27" i="8" s="1"/>
  <c r="Y30" i="8"/>
  <c r="Y29" i="8" s="1"/>
  <c r="Y28" i="8" s="1"/>
  <c r="Y27" i="8" s="1"/>
  <c r="W30" i="8"/>
  <c r="W29" i="8" s="1"/>
  <c r="W28" i="8" s="1"/>
  <c r="W27" i="8" s="1"/>
  <c r="Y24" i="8"/>
  <c r="Y23" i="8" s="1"/>
  <c r="X24" i="8"/>
  <c r="X23" i="8" s="1"/>
  <c r="Y17" i="8"/>
  <c r="Y16" i="8"/>
  <c r="X14" i="8"/>
  <c r="X13" i="8" s="1"/>
  <c r="X12" i="8" s="1"/>
  <c r="X11" i="8" s="1"/>
  <c r="Y14" i="8"/>
  <c r="Y13" i="8"/>
  <c r="Y12" i="8" s="1"/>
  <c r="Y11" i="8" s="1"/>
  <c r="W14" i="8"/>
  <c r="W13" i="8"/>
  <c r="W12" i="8"/>
  <c r="W11" i="8" s="1"/>
  <c r="Y59" i="8"/>
  <c r="X59" i="8"/>
  <c r="Y57" i="8"/>
  <c r="Y56" i="8" s="1"/>
  <c r="Y55" i="8" s="1"/>
  <c r="Y54" i="8" s="1"/>
  <c r="X57" i="8"/>
  <c r="X56" i="8" s="1"/>
  <c r="X55" i="8" s="1"/>
  <c r="X54" i="8" s="1"/>
  <c r="W57" i="8"/>
  <c r="Y50" i="8"/>
  <c r="Y49" i="8" s="1"/>
  <c r="Y48" i="8" s="1"/>
  <c r="Y47" i="8" s="1"/>
  <c r="X50" i="8"/>
  <c r="X49" i="8"/>
  <c r="X48" i="8" s="1"/>
  <c r="X47" i="8" s="1"/>
  <c r="W50" i="8"/>
  <c r="W49" i="8"/>
  <c r="W48" i="8" s="1"/>
  <c r="W47" i="8" s="1"/>
  <c r="Y41" i="8"/>
  <c r="Y40" i="8"/>
  <c r="Y39" i="8" s="1"/>
  <c r="Y38" i="8" s="1"/>
  <c r="Y10" i="8" s="1"/>
  <c r="Y63" i="8" s="1"/>
  <c r="X41" i="8"/>
  <c r="X40" i="8"/>
  <c r="X39" i="8" s="1"/>
  <c r="X38" i="8" s="1"/>
  <c r="W41" i="8"/>
  <c r="W40" i="8"/>
  <c r="W39" i="8" s="1"/>
  <c r="W38" i="8" s="1"/>
  <c r="Y36" i="8"/>
  <c r="Y35" i="8"/>
  <c r="Y34" i="8" s="1"/>
  <c r="Y33" i="8" s="1"/>
  <c r="X36" i="8"/>
  <c r="X35" i="8"/>
  <c r="X34" i="8" s="1"/>
  <c r="X33" i="8" s="1"/>
  <c r="W36" i="8"/>
  <c r="W35" i="8"/>
  <c r="W34" i="8" s="1"/>
  <c r="W33" i="8" s="1"/>
  <c r="Q22" i="4"/>
  <c r="P22" i="4"/>
  <c r="O22" i="4"/>
  <c r="X85" i="5"/>
  <c r="O70" i="4" s="1"/>
  <c r="O69" i="4" s="1"/>
  <c r="X84" i="5"/>
  <c r="X81" i="5" s="1"/>
  <c r="X80" i="5" s="1"/>
  <c r="Y85" i="5"/>
  <c r="Y84" i="5"/>
  <c r="Z85" i="5"/>
  <c r="Q69" i="4"/>
  <c r="Z82" i="5"/>
  <c r="Q68" i="4"/>
  <c r="Q67" i="4"/>
  <c r="Y82" i="5"/>
  <c r="P68" i="4"/>
  <c r="P67" i="4" s="1"/>
  <c r="X82" i="5"/>
  <c r="O68" i="4"/>
  <c r="O67" i="4" s="1"/>
  <c r="Z73" i="5"/>
  <c r="Q60" i="4" s="1"/>
  <c r="Q59" i="4" s="1"/>
  <c r="Q58" i="4" s="1"/>
  <c r="Q57" i="4" s="1"/>
  <c r="Q56" i="4" s="1"/>
  <c r="Q55" i="4" s="1"/>
  <c r="I22" i="3" s="1"/>
  <c r="I21" i="3" s="1"/>
  <c r="Y73" i="5"/>
  <c r="P60" i="4" s="1"/>
  <c r="P59" i="4" s="1"/>
  <c r="P58" i="4" s="1"/>
  <c r="P57" i="4" s="1"/>
  <c r="P56" i="4" s="1"/>
  <c r="P55" i="4" s="1"/>
  <c r="H22" i="3" s="1"/>
  <c r="H21" i="3" s="1"/>
  <c r="X73" i="5"/>
  <c r="X72" i="5" s="1"/>
  <c r="X71" i="5" s="1"/>
  <c r="X70" i="5" s="1"/>
  <c r="X69" i="5" s="1"/>
  <c r="X68" i="5" s="1"/>
  <c r="O60" i="4"/>
  <c r="O59" i="4" s="1"/>
  <c r="O58" i="4" s="1"/>
  <c r="O57" i="4" s="1"/>
  <c r="O56" i="4" s="1"/>
  <c r="O55" i="4" s="1"/>
  <c r="G22" i="3" s="1"/>
  <c r="G21" i="3" s="1"/>
  <c r="Z59" i="5"/>
  <c r="Z58" i="5" s="1"/>
  <c r="Z57" i="5" s="1"/>
  <c r="Y59" i="5"/>
  <c r="P48" i="4" s="1"/>
  <c r="P47" i="4" s="1"/>
  <c r="P46" i="4" s="1"/>
  <c r="P45" i="4" s="1"/>
  <c r="P44" i="4" s="1"/>
  <c r="P43" i="4" s="1"/>
  <c r="H19" i="3" s="1"/>
  <c r="H18" i="3" s="1"/>
  <c r="X59" i="5"/>
  <c r="O48" i="4" s="1"/>
  <c r="O47" i="4" s="1"/>
  <c r="O46" i="4" s="1"/>
  <c r="O45" i="4" s="1"/>
  <c r="O44" i="4" s="1"/>
  <c r="O43" i="4" s="1"/>
  <c r="G19" i="3" s="1"/>
  <c r="G18" i="3" s="1"/>
  <c r="Z52" i="5"/>
  <c r="Q42" i="4" s="1"/>
  <c r="Q41" i="4" s="1"/>
  <c r="Q40" i="4" s="1"/>
  <c r="Q39" i="4" s="1"/>
  <c r="Q38" i="4" s="1"/>
  <c r="Q37" i="4" s="1"/>
  <c r="I17" i="3" s="1"/>
  <c r="I16" i="3" s="1"/>
  <c r="Y52" i="5"/>
  <c r="Y51" i="5"/>
  <c r="Y50" i="5" s="1"/>
  <c r="Y49" i="5" s="1"/>
  <c r="Y48" i="5" s="1"/>
  <c r="Y47" i="5" s="1"/>
  <c r="X52" i="5"/>
  <c r="O42" i="4"/>
  <c r="O41" i="4" s="1"/>
  <c r="O40" i="4" s="1"/>
  <c r="O39" i="4" s="1"/>
  <c r="O38" i="4" s="1"/>
  <c r="O37" i="4" s="1"/>
  <c r="G17" i="3" s="1"/>
  <c r="G16" i="3" s="1"/>
  <c r="Z45" i="5"/>
  <c r="Q36" i="4"/>
  <c r="Q34" i="4" s="1"/>
  <c r="Q33" i="4" s="1"/>
  <c r="Q32" i="4" s="1"/>
  <c r="Q31" i="4" s="1"/>
  <c r="Q30" i="4" s="1"/>
  <c r="I15" i="3" s="1"/>
  <c r="I14" i="3" s="1"/>
  <c r="Y45" i="5"/>
  <c r="P36" i="4"/>
  <c r="X45" i="5"/>
  <c r="O36" i="4"/>
  <c r="O34" i="4" s="1"/>
  <c r="O33" i="4" s="1"/>
  <c r="O32" i="4" s="1"/>
  <c r="O31" i="4" s="1"/>
  <c r="O30" i="4" s="1"/>
  <c r="G15" i="3" s="1"/>
  <c r="G14" i="3" s="1"/>
  <c r="Z42" i="5"/>
  <c r="Z41" i="5"/>
  <c r="Z40" i="5" s="1"/>
  <c r="Z39" i="5" s="1"/>
  <c r="Z38" i="5" s="1"/>
  <c r="Z37" i="5" s="1"/>
  <c r="Q35" i="4"/>
  <c r="Y42" i="5"/>
  <c r="Y41" i="5" s="1"/>
  <c r="Y40" i="5" s="1"/>
  <c r="Y39" i="5" s="1"/>
  <c r="Y38" i="5" s="1"/>
  <c r="Y37" i="5" s="1"/>
  <c r="X42" i="5"/>
  <c r="X41" i="5" s="1"/>
  <c r="X40" i="5" s="1"/>
  <c r="X39" i="5" s="1"/>
  <c r="X38" i="5" s="1"/>
  <c r="X37" i="5" s="1"/>
  <c r="Z35" i="5"/>
  <c r="Q29" i="4" s="1"/>
  <c r="Q28" i="4" s="1"/>
  <c r="Q27" i="4" s="1"/>
  <c r="Q26" i="4" s="1"/>
  <c r="Q25" i="4" s="1"/>
  <c r="I13" i="3" s="1"/>
  <c r="Y35" i="5"/>
  <c r="P29" i="4" s="1"/>
  <c r="P28" i="4"/>
  <c r="P27" i="4" s="1"/>
  <c r="P26" i="4" s="1"/>
  <c r="P25" i="4" s="1"/>
  <c r="H13" i="3" s="1"/>
  <c r="X35" i="5"/>
  <c r="X34" i="5"/>
  <c r="X33" i="5" s="1"/>
  <c r="X32" i="5" s="1"/>
  <c r="Z26" i="5"/>
  <c r="Z22" i="5"/>
  <c r="Z21" i="5" s="1"/>
  <c r="Z19" i="5"/>
  <c r="Z20" i="5" s="1"/>
  <c r="Y26" i="5"/>
  <c r="P21" i="4"/>
  <c r="X26" i="5"/>
  <c r="O21" i="4"/>
  <c r="Z23" i="5"/>
  <c r="Q20" i="4"/>
  <c r="Y23" i="5"/>
  <c r="P20" i="4"/>
  <c r="P19" i="4" s="1"/>
  <c r="P18" i="4" s="1"/>
  <c r="P17" i="4" s="1"/>
  <c r="P16" i="4" s="1"/>
  <c r="H12" i="3" s="1"/>
  <c r="X23" i="5"/>
  <c r="Z16" i="5"/>
  <c r="Z15" i="5" s="1"/>
  <c r="Z14" i="5" s="1"/>
  <c r="Y16" i="5"/>
  <c r="Y15" i="5"/>
  <c r="Y14" i="5" s="1"/>
  <c r="Y13" i="5" s="1"/>
  <c r="Y12" i="5" s="1"/>
  <c r="X16" i="5"/>
  <c r="O15" i="4" s="1"/>
  <c r="O14" i="4" s="1"/>
  <c r="O13" i="4" s="1"/>
  <c r="O12" i="4" s="1"/>
  <c r="O11" i="4" s="1"/>
  <c r="G11" i="3" s="1"/>
  <c r="C14" i="2"/>
  <c r="C13" i="2" s="1"/>
  <c r="C12" i="2" s="1"/>
  <c r="D14" i="2"/>
  <c r="E14" i="2"/>
  <c r="E13" i="2" s="1"/>
  <c r="E12" i="2" s="1"/>
  <c r="C16" i="2"/>
  <c r="D16" i="2"/>
  <c r="D13" i="2" s="1"/>
  <c r="D12" i="2" s="1"/>
  <c r="E16" i="2"/>
  <c r="C20" i="2"/>
  <c r="D20" i="2"/>
  <c r="E20" i="2"/>
  <c r="E19" i="2" s="1"/>
  <c r="E18" i="2" s="1"/>
  <c r="C22" i="2"/>
  <c r="D22" i="2"/>
  <c r="E22" i="2"/>
  <c r="C24" i="2"/>
  <c r="C19" i="2" s="1"/>
  <c r="C18" i="2" s="1"/>
  <c r="D24" i="2"/>
  <c r="E24" i="2"/>
  <c r="C26" i="2"/>
  <c r="D26" i="2"/>
  <c r="E26" i="2"/>
  <c r="C31" i="2"/>
  <c r="C30" i="2" s="1"/>
  <c r="D31" i="2"/>
  <c r="D30" i="2" s="1"/>
  <c r="D29" i="2" s="1"/>
  <c r="E31" i="2"/>
  <c r="E30" i="2" s="1"/>
  <c r="C34" i="2"/>
  <c r="C33" i="2" s="1"/>
  <c r="D34" i="2"/>
  <c r="D33" i="2" s="1"/>
  <c r="E34" i="2"/>
  <c r="E33" i="2" s="1"/>
  <c r="C37" i="2"/>
  <c r="C36" i="2" s="1"/>
  <c r="D37" i="2"/>
  <c r="D36" i="2" s="1"/>
  <c r="E37" i="2"/>
  <c r="E36" i="2" s="1"/>
  <c r="C41" i="2"/>
  <c r="C40" i="2" s="1"/>
  <c r="C39" i="2" s="1"/>
  <c r="D41" i="2"/>
  <c r="D40" i="2" s="1"/>
  <c r="E41" i="2"/>
  <c r="E40" i="2" s="1"/>
  <c r="E39" i="2" s="1"/>
  <c r="C45" i="2"/>
  <c r="C44" i="2" s="1"/>
  <c r="C43" i="2" s="1"/>
  <c r="D45" i="2"/>
  <c r="D44" i="2" s="1"/>
  <c r="D43" i="2" s="1"/>
  <c r="E45" i="2"/>
  <c r="E44" i="2" s="1"/>
  <c r="C47" i="2"/>
  <c r="D47" i="2"/>
  <c r="E47" i="2"/>
  <c r="E43" i="2" s="1"/>
  <c r="C48" i="2"/>
  <c r="D48" i="2"/>
  <c r="E48" i="2"/>
  <c r="C64" i="2"/>
  <c r="C63" i="2" s="1"/>
  <c r="D64" i="2"/>
  <c r="D63" i="2" s="1"/>
  <c r="E64" i="2"/>
  <c r="E63" i="2" s="1"/>
  <c r="O29" i="4"/>
  <c r="O28" i="4" s="1"/>
  <c r="O27" i="4" s="1"/>
  <c r="O26" i="4" s="1"/>
  <c r="O25" i="4" s="1"/>
  <c r="G13" i="3" s="1"/>
  <c r="P69" i="4"/>
  <c r="X15" i="5"/>
  <c r="X14" i="5" s="1"/>
  <c r="Z84" i="5"/>
  <c r="Z81" i="5" s="1"/>
  <c r="Z80" i="5" s="1"/>
  <c r="Z79" i="5" s="1"/>
  <c r="Z78" i="5" s="1"/>
  <c r="P15" i="4"/>
  <c r="P14" i="4" s="1"/>
  <c r="P13" i="4" s="1"/>
  <c r="P42" i="4"/>
  <c r="P41" i="4" s="1"/>
  <c r="P40" i="4" s="1"/>
  <c r="P39" i="4" s="1"/>
  <c r="P38" i="4" s="1"/>
  <c r="P37" i="4" s="1"/>
  <c r="H17" i="3" s="1"/>
  <c r="H16" i="3" s="1"/>
  <c r="O20" i="4"/>
  <c r="O35" i="4"/>
  <c r="Z72" i="5"/>
  <c r="Z71" i="5"/>
  <c r="Z70" i="5" s="1"/>
  <c r="Z69" i="5" s="1"/>
  <c r="Z68" i="5" s="1"/>
  <c r="X58" i="5"/>
  <c r="X57" i="5" s="1"/>
  <c r="X56" i="5" s="1"/>
  <c r="X55" i="5" s="1"/>
  <c r="X54" i="5" s="1"/>
  <c r="X79" i="5"/>
  <c r="X78" i="5" s="1"/>
  <c r="Q48" i="4"/>
  <c r="I19" i="3" s="1"/>
  <c r="X22" i="5"/>
  <c r="X21" i="5" s="1"/>
  <c r="X19" i="5"/>
  <c r="X20" i="5" s="1"/>
  <c r="Y81" i="5"/>
  <c r="Y80" i="5" s="1"/>
  <c r="Y79" i="5"/>
  <c r="Y78" i="5" s="1"/>
  <c r="Z51" i="5"/>
  <c r="Z50" i="5" s="1"/>
  <c r="Z49" i="5" s="1"/>
  <c r="Z48" i="5" s="1"/>
  <c r="Z47" i="5" s="1"/>
  <c r="Y22" i="5"/>
  <c r="Y20" i="5"/>
  <c r="Q21" i="4"/>
  <c r="Y34" i="5"/>
  <c r="Y33" i="5"/>
  <c r="Y32" i="5" s="1"/>
  <c r="Y11" i="5"/>
  <c r="X51" i="5"/>
  <c r="X50" i="5" s="1"/>
  <c r="X49" i="5" s="1"/>
  <c r="X48" i="5" s="1"/>
  <c r="X47" i="5"/>
  <c r="D19" i="2"/>
  <c r="D18" i="2"/>
  <c r="D28" i="2"/>
  <c r="C11" i="2" l="1"/>
  <c r="Z13" i="5"/>
  <c r="Z12" i="5" s="1"/>
  <c r="W10" i="8"/>
  <c r="W63" i="8" s="1"/>
  <c r="C54" i="2"/>
  <c r="C53" i="2" s="1"/>
  <c r="C29" i="2"/>
  <c r="C28" i="2" s="1"/>
  <c r="Z56" i="5"/>
  <c r="Z55" i="5" s="1"/>
  <c r="Z54" i="5" s="1"/>
  <c r="X10" i="8"/>
  <c r="X63" i="8" s="1"/>
  <c r="D11" i="2"/>
  <c r="D10" i="2" s="1"/>
  <c r="D22" i="1" s="1"/>
  <c r="D21" i="1" s="1"/>
  <c r="D20" i="1" s="1"/>
  <c r="D19" i="1" s="1"/>
  <c r="O66" i="4"/>
  <c r="O65" i="4" s="1"/>
  <c r="O64" i="4" s="1"/>
  <c r="O63" i="4" s="1"/>
  <c r="G24" i="3" s="1"/>
  <c r="G23" i="3" s="1"/>
  <c r="D54" i="2"/>
  <c r="D53" i="2" s="1"/>
  <c r="Z34" i="5"/>
  <c r="Z33" i="5" s="1"/>
  <c r="Z32" i="5" s="1"/>
  <c r="Z11" i="5" s="1"/>
  <c r="X11" i="5"/>
  <c r="X13" i="5"/>
  <c r="X12" i="5" s="1"/>
  <c r="X10" i="5" s="1"/>
  <c r="D39" i="2"/>
  <c r="E29" i="2"/>
  <c r="E28" i="2" s="1"/>
  <c r="E11" i="2" s="1"/>
  <c r="E10" i="2" s="1"/>
  <c r="E22" i="1" s="1"/>
  <c r="E21" i="1" s="1"/>
  <c r="E20" i="1" s="1"/>
  <c r="E19" i="1" s="1"/>
  <c r="E54" i="2"/>
  <c r="E53" i="2" s="1"/>
  <c r="Y72" i="5"/>
  <c r="Y71" i="5" s="1"/>
  <c r="Y70" i="5" s="1"/>
  <c r="Y69" i="5" s="1"/>
  <c r="Y68" i="5" s="1"/>
  <c r="P66" i="4"/>
  <c r="P65" i="4" s="1"/>
  <c r="P64" i="4" s="1"/>
  <c r="P63" i="4" s="1"/>
  <c r="H24" i="3" s="1"/>
  <c r="H23" i="3" s="1"/>
  <c r="Q19" i="4"/>
  <c r="Q18" i="4" s="1"/>
  <c r="Q17" i="4" s="1"/>
  <c r="Q16" i="4" s="1"/>
  <c r="I12" i="3" s="1"/>
  <c r="P35" i="4"/>
  <c r="P34" i="4" s="1"/>
  <c r="P33" i="4" s="1"/>
  <c r="P32" i="4" s="1"/>
  <c r="P31" i="4" s="1"/>
  <c r="P30" i="4" s="1"/>
  <c r="H15" i="3" s="1"/>
  <c r="H14" i="3" s="1"/>
  <c r="O19" i="4"/>
  <c r="O18" i="4" s="1"/>
  <c r="O17" i="4" s="1"/>
  <c r="O16" i="4" s="1"/>
  <c r="G12" i="3" s="1"/>
  <c r="G10" i="3" s="1"/>
  <c r="G25" i="3" s="1"/>
  <c r="Y58" i="5"/>
  <c r="Y57" i="5" s="1"/>
  <c r="Y56" i="5" s="1"/>
  <c r="Y55" i="5" s="1"/>
  <c r="Y54" i="5" s="1"/>
  <c r="Y10" i="5" s="1"/>
  <c r="Q66" i="4"/>
  <c r="Q65" i="4" s="1"/>
  <c r="Q64" i="4" s="1"/>
  <c r="Q63" i="4" s="1"/>
  <c r="I24" i="3" s="1"/>
  <c r="I23" i="3" s="1"/>
  <c r="Q15" i="4"/>
  <c r="Q14" i="4" s="1"/>
  <c r="Q13" i="4" s="1"/>
  <c r="Q49" i="4"/>
  <c r="I20" i="3" s="1"/>
  <c r="I18" i="3" s="1"/>
  <c r="Q50" i="4"/>
  <c r="Q10" i="4"/>
  <c r="Q12" i="4"/>
  <c r="Q11" i="4" s="1"/>
  <c r="I11" i="3" s="1"/>
  <c r="P50" i="4"/>
  <c r="P49" i="4"/>
  <c r="O10" i="4"/>
  <c r="O73" i="4" s="1"/>
  <c r="P12" i="4"/>
  <c r="P11" i="4" s="1"/>
  <c r="H11" i="3" s="1"/>
  <c r="H10" i="3" s="1"/>
  <c r="H25" i="3" s="1"/>
  <c r="P10" i="4"/>
  <c r="P73" i="4" s="1"/>
  <c r="O50" i="4"/>
  <c r="O49" i="4"/>
  <c r="Q47" i="4"/>
  <c r="Q46" i="4" s="1"/>
  <c r="Q45" i="4" s="1"/>
  <c r="Q44" i="4" s="1"/>
  <c r="Q43" i="4" s="1"/>
  <c r="D26" i="1" l="1"/>
  <c r="D25" i="1" s="1"/>
  <c r="D24" i="1" s="1"/>
  <c r="D23" i="1" s="1"/>
  <c r="D18" i="1" s="1"/>
  <c r="D17" i="1" s="1"/>
  <c r="Y90" i="5"/>
  <c r="C26" i="1"/>
  <c r="C25" i="1" s="1"/>
  <c r="C24" i="1" s="1"/>
  <c r="C23" i="1" s="1"/>
  <c r="X90" i="5"/>
  <c r="Z10" i="5"/>
  <c r="C10" i="2"/>
  <c r="C22" i="1" s="1"/>
  <c r="C21" i="1" s="1"/>
  <c r="C20" i="1" s="1"/>
  <c r="C19" i="1" s="1"/>
  <c r="C18" i="1" s="1"/>
  <c r="C17" i="1" s="1"/>
  <c r="I10" i="3"/>
  <c r="I25" i="3" s="1"/>
  <c r="Q73" i="4"/>
  <c r="Z90" i="5" l="1"/>
  <c r="E26" i="1"/>
  <c r="E25" i="1" s="1"/>
  <c r="E24" i="1" s="1"/>
  <c r="E23" i="1" s="1"/>
  <c r="E18" i="1" s="1"/>
  <c r="E17" i="1" s="1"/>
</calcChain>
</file>

<file path=xl/sharedStrings.xml><?xml version="1.0" encoding="utf-8"?>
<sst xmlns="http://schemas.openxmlformats.org/spreadsheetml/2006/main" count="520" uniqueCount="260">
  <si>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</si>
  <si>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</si>
  <si>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</si>
  <si>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</si>
  <si>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</si>
  <si>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Изменение остатков средств на счетах по учету  средств бюджета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</si>
  <si>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</si>
  <si>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</si>
  <si>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</si>
  <si>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</si>
  <si>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</si>
  <si>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</si>
  <si>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</si>
  <si>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</si>
  <si>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</si>
  <si>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</si>
  <si>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</si>
  <si>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</si>
  <si>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</si>
  <si>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</si>
  <si>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</si>
  <si>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</si>
  <si>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</si>
  <si>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2021 год</t>
  </si>
  <si>
    <t>2022 год</t>
  </si>
  <si>
    <t>к решению Совета депутатов</t>
  </si>
  <si>
    <t>000 01  05  02  01  10  0000  510</t>
  </si>
  <si>
    <t>000 01  05  02  01  10  0000  610</t>
  </si>
  <si>
    <t>2023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</si>
  <si>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</si>
  <si>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</si>
  <si>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МО Каировский сельсовета</t>
  </si>
  <si>
    <t>МО Каировский сельсовет</t>
  </si>
  <si>
    <t>Код бюджетной классификации Российской Федерации</t>
  </si>
  <si>
    <t>Наименование кода дохода бюджета</t>
  </si>
  <si>
    <t>С учетом изменений</t>
  </si>
  <si>
    <t>X</t>
  </si>
  <si>
    <t>Доходы бюджета - ВСЕГО: 
В том числе:</t>
  </si>
  <si>
    <t>000 10000000000000000</t>
  </si>
  <si>
    <t>НАЛОГОВЫЕ И НЕНАЛОГОВЫЕ ДОХОДЫ</t>
  </si>
  <si>
    <t>000 10100000000000000</t>
  </si>
  <si>
    <t>НАЛОГИ НА ПРИБЫЛЬ, ДОХОДЫ</t>
  </si>
  <si>
    <t>000 10102000010000110</t>
  </si>
  <si>
    <t>Налог на доходы физических лиц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</si>
  <si>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</si>
  <si>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</si>
  <si>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</si>
  <si>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</si>
  <si>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</si>
  <si>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182 10102030011000110</t>
  </si>
  <si>
    <t>000 10300000000000000</t>
  </si>
  <si>
    <t>НАЛОГИ НА ТОВАРЫ (РАБОТЫ, УСЛУГИ), РЕАЛИЗУЕМЫЕ НА ТЕРРИТОРИИ РОССИЙСКОЙ ФЕДЕРАЦИИ</t>
  </si>
  <si>
    <t>000 10302000010000110</t>
  </si>
  <si>
    <t>Акцизы по подакцизным товарам (продукции), производимым на территории Российской Федерации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</si>
  <si>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</si>
  <si>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</si>
  <si>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</si>
  <si>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</si>
  <si>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</si>
  <si>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</si>
  <si>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</si>
  <si>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</si>
  <si>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</si>
  <si>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</si>
  <si>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</si>
  <si>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</si>
  <si>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</si>
  <si>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</si>
  <si>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</si>
  <si>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</si>
  <si>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000 10500000000000000</t>
  </si>
  <si>
    <t>НАЛОГИ НА СОВОКУПНЫЙ ДОХОД</t>
  </si>
  <si>
    <t>000 10501000000000110</t>
  </si>
  <si>
    <t>Налог, взимаемый в связи с применением упрощенной системы налогообложения</t>
  </si>
  <si>
    <t>000 10501010010000110</t>
  </si>
  <si>
    <t>Налог, взимаемый с налогоплательщиков, выбравших в качестве объекта налогообложения доходы</t>
  </si>
  <si>
    <t>000 10501011010000110</t>
  </si>
  <si>
    <t>182 10501011011000110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</si>
  <si>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</si>
  <si>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</si>
  <si>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000 10501021010000110</t>
  </si>
  <si>
    <t>182 10501021011000110</t>
  </si>
  <si>
    <t>000 10503000010000110</t>
  </si>
  <si>
    <t>Единый сельскохозяйственный налог</t>
  </si>
  <si>
    <t>000 10503010010000110</t>
  </si>
  <si>
    <t>182 10503010011000110</t>
  </si>
  <si>
    <t>000 10600000000000000</t>
  </si>
  <si>
    <t>НАЛОГИ НА ИМУЩЕСТВО</t>
  </si>
  <si>
    <t>000 10601000000000110</t>
  </si>
  <si>
    <t>Налог на имущество физических лиц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</si>
  <si>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</si>
  <si>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</si>
  <si>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182 10601030101000110</t>
  </si>
  <si>
    <t>000 10606000000000110</t>
  </si>
  <si>
    <t>Земельный налог</t>
  </si>
  <si>
    <t>000 10606030000000110</t>
  </si>
  <si>
    <t>Земельный налог с организаций</t>
  </si>
  <si>
    <t>000 10606033100000110</t>
  </si>
  <si>
    <t>Земельный налог с организаций, обладающих земельным участком, расположенным в границах сельских поселений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</si>
  <si>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</si>
  <si>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</si>
  <si>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000 10606040000000110</t>
  </si>
  <si>
    <t>Земельный налог с физических лиц</t>
  </si>
  <si>
    <t>000 10606043100000110</t>
  </si>
  <si>
    <t>Земельный налог с физических лиц, обладающих земельным участком, расположенным в границах сельских поселений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</si>
  <si>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</si>
  <si>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</si>
  <si>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000 20000000000000000</t>
  </si>
  <si>
    <t>БЕЗВОЗМЕЗДНЫЕ ПОСТУПЛЕНИЯ</t>
  </si>
  <si>
    <t>000 20200000000000000</t>
  </si>
  <si>
    <t>БЕЗВОЗМЕЗДНЫЕ ПОСТУПЛЕНИЯ ОТ ДРУГИХ БЮДЖЕТОВ БЮДЖЕТНОЙ СИСТЕМЫ РОССИЙСКОЙ ФЕДЕРАЦИИ</t>
  </si>
  <si>
    <t>000 20210000000000150</t>
  </si>
  <si>
    <t>Дотации бюджетам бюджетной системы Российской Федерации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</si>
  <si>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</si>
  <si>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126 20216001100000150</t>
  </si>
  <si>
    <t>Дотации бюджетам сельских поселений на выравнивание бюджетной обеспеченности из бюджетов муниципальных районов</t>
  </si>
  <si>
    <t>000 20230000000000150</t>
  </si>
  <si>
    <t>Субвенции бюджетам бюджетной системы Российской Федерации</t>
  </si>
  <si>
    <t>000 20235118000000150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</si>
  <si>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</si>
  <si>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126 20235118100000150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</si>
  <si>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</si>
  <si>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</si>
  <si>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</si>
  <si>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</si>
  <si>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</si>
  <si>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</si>
  <si>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</si>
  <si>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>Каировского сельсовета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</si>
  <si>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</si>
  <si>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</si>
  <si>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</si>
  <si>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</si>
  <si>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</si>
  <si>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</si>
  <si>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</si>
  <si>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</si>
  <si>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</si>
  <si>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</t>
  </si>
  <si>
    <t>КФСР</t>
  </si>
  <si>
    <t>ЦСР</t>
  </si>
  <si>
    <t>ВР</t>
  </si>
  <si>
    <t>КЭСР</t>
  </si>
  <si>
    <t>Тип ср-в</t>
  </si>
  <si>
    <t>Администрация Каировского сельсовета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</si>
  <si>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</si>
  <si>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</si>
  <si>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</si>
  <si>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5700000000</t>
  </si>
  <si>
    <t>Подпрограмма "Осуществление деятельности аппарата управления администрации муниципального образования Каировский сельсовет"</t>
  </si>
  <si>
    <t>5710000000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</si>
  <si>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</si>
  <si>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</si>
  <si>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</si>
  <si>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</si>
  <si>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</si>
  <si>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</si>
  <si>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</si>
  <si>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</si>
  <si>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</si>
  <si>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</si>
  <si>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</si>
  <si>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</si>
  <si>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НАЦИОНАЛЬНАЯ ОБОРОНА</t>
  </si>
  <si>
    <t>Мобилизационная и вневойсковая подготовка</t>
  </si>
  <si>
    <t>Подпрограмма "Обеспечение осуществления части, переданных органами власти другого уровня, полномочий"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</si>
  <si>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</si>
  <si>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</si>
  <si>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Обеспечение пожарной безопасности</t>
  </si>
  <si>
    <t>Подпрограмма "Обеспечение пожарной безопасности на территории муниципального образования Каировский сельсовет"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</si>
  <si>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</si>
  <si>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НАЦИОНАЛЬНАЯ ЭКОНОМИКА</t>
  </si>
  <si>
    <t>Подпрограмма "Развитие дорожного хозяйства на территории муниципального образования Каировский сельсовет"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</si>
  <si>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</si>
  <si>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</si>
  <si>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ЖИЛИЩНО-КОММУНАЛЬНОЕ ХОЗЯЙСТВО</t>
  </si>
  <si>
    <t>Благоустройство</t>
  </si>
  <si>
    <t>Подпрограмма "Благоустройство на территории муниципального образования Каировский сельсовет"</t>
  </si>
  <si>
    <t>Финансовое обеспечение мероприятий по благоустройству территорий муниципального образования поселения</t>
  </si>
  <si>
    <t>КУЛЬТУРА, КИНЕМАТОГРАФИЯ</t>
  </si>
  <si>
    <t>Культура</t>
  </si>
  <si>
    <t>Подпрограмма "Развитие культуры на территории муниципального образования Каировский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</si>
  <si>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</si>
  <si>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</t>
  </si>
  <si>
    <t>ИТОГО РАСХОДОВ</t>
  </si>
  <si>
    <t xml:space="preserve">Каировского сельсовета 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</si>
  <si>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 на 2020-2024 годы"</t>
  </si>
  <si>
    <t>Дорожное хозяйство (дорожные фонды)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</si>
  <si>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</si>
  <si>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 xml:space="preserve"> 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</si>
  <si>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</si>
  <si>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</si>
  <si>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</si>
  <si>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</si>
  <si>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</si>
  <si>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</si>
  <si>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Культура, кинематография </t>
  </si>
  <si>
    <t>Х</t>
  </si>
  <si>
    <t>Условно утвержденные расходы</t>
  </si>
  <si>
    <t>5710010010</t>
  </si>
  <si>
    <t>5710010020</t>
  </si>
  <si>
    <t>5720000000</t>
  </si>
  <si>
    <t>5730000000</t>
  </si>
  <si>
    <t>5740000000</t>
  </si>
  <si>
    <t>5750000000</t>
  </si>
  <si>
    <t>5760000000</t>
  </si>
  <si>
    <t>Дотации на выравнивание бюджетной обеспеченности</t>
  </si>
  <si>
    <t>2024 год</t>
  </si>
  <si>
    <t>Причие субсидий бюджетам сельских поселений</t>
  </si>
  <si>
    <t>Прочиее субсидии</t>
  </si>
  <si>
    <t>Субсидии бюджетам бюджетной системы Российской Федерации (межбюджетные субсидии)</t>
  </si>
  <si>
    <t>Иные межбюджетгые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</si>
  <si>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</si>
  <si>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сельскиж поселений</t>
  </si>
  <si>
    <t>РАСПРЕДЕЛЕНИЕ БЮДЖЕТНЫХ АССИГНОВАНИЙ МЕСТНОГО БЮДЖЕТА ПО ЦЕЛЕВЫМ СТАТЬЯМ, МУНИЦИПАЛЬНЫМ ПРОГРАММАМ МО КАИРОВСКИЙ СЕЛЬСОВЕТ И НЕПРОГРАММНЫМ  НАПРАВЛЕНИЯМ ДЕЯТЕЛЬНОСТИ), РАЗДЕЛАМ, ПОДРАЗДЕЛАМ, ГРУППАМ И  ПОДГРУППАМ ВИДОВ РАСХОДОВ КЛАССИФИКАЦИИ РАСХОДОВ НА 2022 ГОД И НА ПЛАНОВЫЙ ПЕРИОД 2023 И 2024 ГОДА</t>
  </si>
  <si>
    <t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</t>
  </si>
  <si>
    <t>57700S1510</t>
  </si>
  <si>
    <t>Распределение бюджетных ассигнований местного бюджета по разделам, подразделам, целевым статьям (муниципальным программам Каировского сельсовета и неропграммным направлениям деятельности), группам и подгруппам видов расходов классификации расходов бюджета на 2022 год и на плановый период 2023 и 2024 годов</t>
  </si>
  <si>
    <t>ВЕДОМСТВЕННАЯ СТРУКТУРА РАСХОДОВ МЕСТНОГО БЮДЖЕТА НА 2022 ГОД И ПЛАНОВЫЙ ПЕРИОД 2023, 2024 ГОДОВ</t>
  </si>
  <si>
    <t>Осуществления части переданных полномочий по подготовке документов и расчетов, необходимых для составления проектов бюджета, исполнения бюджетов сельских поселений  и полномочий по ведению бюджетного учета и формированию бюджетной отчетности</t>
  </si>
  <si>
    <t>Распределение бюджетных ассигнований местного бюджета на 2022 год  и на плановый период 2023 и 2024 года по разделам, подразделам расходов классификации расходов бюджета</t>
  </si>
  <si>
    <t xml:space="preserve">Источники внутреннего финансирования дефицита местного бюджета на 2022 год </t>
  </si>
  <si>
    <t>и на плановый период 2023 и 2024 годов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</si>
  <si>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</si>
  <si>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</si>
  <si>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</si>
  <si>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</si>
  <si>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</si>
  <si>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000 20220000000000150</t>
  </si>
  <si>
    <t>000 20229999000000150</t>
  </si>
  <si>
    <t>000 20240000000000150</t>
  </si>
  <si>
    <t>000 20249999000000150</t>
  </si>
  <si>
    <t>575П5S1402</t>
  </si>
  <si>
    <t>Реализация инициативных проектов (приобретение оборудования для спортивной (игровой, спортивно-игровой) площадки)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</si>
  <si>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</si>
  <si>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</si>
  <si>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</si>
  <si>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</si>
  <si>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</si>
  <si>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</si>
  <si>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126 11715030100000150</t>
  </si>
  <si>
    <t>000 20215001000000150</t>
  </si>
  <si>
    <t>126 20215001100000150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</si>
  <si>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</si>
  <si>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126 20229999100000150</t>
  </si>
  <si>
    <t>126 20249999100000150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</si>
  <si>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</si>
  <si>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Осуществление части переданных полномочий по подготовке документов и расчетов, необходимых для составления проектов бюджета, исполнения бюджета сельских поселений  и полномочий по ведению бюджетного учета и формированию бюджетной отчетности</t>
  </si>
  <si>
    <t>Ведение первичного воинского учета на территориях, где отсутствуют военные комиссариаты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</si>
  <si>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</si>
  <si>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экономики</t>
  </si>
  <si>
    <t>Подпрограмма "Развитие системы градорегулирования в муниципальном образовании Каировский сельсовет"</t>
  </si>
  <si>
    <t>Повышение заработной платы работников муниципальных учреждений культуры</t>
  </si>
  <si>
    <t>Поступление доходов в местный бюджет по кодам видов доходов, подвидов доходов на 2022 год и на плановый период 2023, 2024 годов</t>
  </si>
  <si>
    <t>Приложение № 2</t>
  </si>
  <si>
    <t>Приложение № 3</t>
  </si>
  <si>
    <t>Приложение 4</t>
  </si>
  <si>
    <t>Приложение 5</t>
  </si>
  <si>
    <t>Приложение 6</t>
  </si>
  <si>
    <t>от 23.12.2021 года  №59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</si>
</sst>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;[Red]\-#,##0.00;0.00"/>
    <numFmt numFmtId="165" formatCode="&quot;&quot;###,##0.00"/>
    <numFmt numFmtId="166" formatCode="0000"/>
    <numFmt numFmtId="167" formatCode="000"/>
    <numFmt numFmtId="168" formatCode="00"/>
    <numFmt numFmtId="169" formatCode="0000000000"/>
    <numFmt numFmtId="170" formatCode="00\.00\.00"/>
    <numFmt numFmtId="171" formatCode="\1"/>
    <numFmt numFmtId="172" formatCode="0000000"/>
  </numFmts>
  <fonts count="25" x14ac:knownFonts="1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76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1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64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Font="1"/>
    <xf numFmtId="0" fontId="10" fillId="0" borderId="0" xfId="1" applyNumberFormat="1" applyFont="1" applyFill="1" applyAlignment="1" applyProtection="1">
      <protection hidden="1"/>
    </xf>
    <xf numFmtId="0" fontId="11" fillId="0" borderId="0" xfId="1" applyFont="1" applyAlignment="1" applyProtection="1">
      <alignment horizontal="left"/>
      <protection hidden="1"/>
    </xf>
    <xf numFmtId="0" fontId="12" fillId="0" borderId="0" xfId="1" applyNumberFormat="1" applyFont="1" applyFill="1" applyAlignment="1" applyProtection="1">
      <protection hidden="1"/>
    </xf>
    <xf numFmtId="0" fontId="5" fillId="0" borderId="0" xfId="1"/>
    <xf numFmtId="0" fontId="11" fillId="0" borderId="0" xfId="4" applyNumberFormat="1" applyFont="1" applyFill="1" applyAlignment="1" applyProtection="1">
      <protection hidden="1"/>
    </xf>
    <xf numFmtId="166" fontId="10" fillId="0" borderId="0" xfId="1" applyNumberFormat="1" applyFont="1" applyFill="1" applyAlignment="1" applyProtection="1">
      <protection hidden="1"/>
    </xf>
    <xf numFmtId="167" fontId="10" fillId="0" borderId="0" xfId="1" applyNumberFormat="1" applyFont="1" applyFill="1" applyAlignment="1" applyProtection="1">
      <protection hidden="1"/>
    </xf>
    <xf numFmtId="164" fontId="11" fillId="0" borderId="0" xfId="4" applyNumberFormat="1" applyFont="1" applyFill="1" applyAlignment="1" applyProtection="1">
      <protection hidden="1"/>
    </xf>
    <xf numFmtId="0" fontId="10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3" xfId="1" applyNumberFormat="1" applyFont="1" applyFill="1" applyBorder="1" applyAlignment="1" applyProtection="1">
      <alignment horizontal="center" vertical="center"/>
      <protection hidden="1"/>
    </xf>
    <xf numFmtId="0" fontId="13" fillId="0" borderId="4" xfId="1" applyNumberFormat="1" applyFont="1" applyFill="1" applyBorder="1" applyAlignment="1" applyProtection="1">
      <alignment horizontal="center" vertical="center"/>
      <protection hidden="1"/>
    </xf>
    <xf numFmtId="0" fontId="1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5" xfId="1" applyNumberFormat="1" applyFont="1" applyFill="1" applyBorder="1" applyAlignment="1" applyProtection="1">
      <alignment horizontal="center" vertical="center"/>
      <protection hidden="1"/>
    </xf>
    <xf numFmtId="0" fontId="13" fillId="0" borderId="6" xfId="1" applyNumberFormat="1" applyFont="1" applyFill="1" applyBorder="1" applyAlignment="1" applyProtection="1">
      <alignment horizontal="center" vertical="center"/>
      <protection hidden="1"/>
    </xf>
    <xf numFmtId="164" fontId="11" fillId="0" borderId="7" xfId="1" applyNumberFormat="1" applyFont="1" applyFill="1" applyBorder="1" applyAlignment="1" applyProtection="1">
      <protection hidden="1"/>
    </xf>
    <xf numFmtId="0" fontId="1" fillId="0" borderId="0" xfId="1" applyFont="1" applyProtection="1">
      <protection hidden="1"/>
    </xf>
    <xf numFmtId="0" fontId="11" fillId="0" borderId="0" xfId="1" applyFont="1"/>
    <xf numFmtId="0" fontId="13" fillId="0" borderId="8" xfId="1" applyNumberFormat="1" applyFont="1" applyFill="1" applyBorder="1" applyAlignment="1" applyProtection="1">
      <alignment horizontal="centerContinuous"/>
      <protection hidden="1"/>
    </xf>
    <xf numFmtId="0" fontId="13" fillId="0" borderId="8" xfId="1" applyNumberFormat="1" applyFont="1" applyFill="1" applyBorder="1" applyAlignment="1" applyProtection="1">
      <alignment horizontal="centerContinuous" vertical="top" wrapText="1"/>
      <protection hidden="1"/>
    </xf>
    <xf numFmtId="0" fontId="13" fillId="0" borderId="9" xfId="1" applyNumberFormat="1" applyFont="1" applyFill="1" applyBorder="1" applyAlignment="1" applyProtection="1">
      <alignment horizontal="centerContinuous"/>
      <protection hidden="1"/>
    </xf>
    <xf numFmtId="3" fontId="13" fillId="0" borderId="1" xfId="1" applyNumberFormat="1" applyFont="1" applyFill="1" applyBorder="1" applyAlignment="1" applyProtection="1">
      <protection hidden="1"/>
    </xf>
    <xf numFmtId="164" fontId="13" fillId="0" borderId="7" xfId="1" applyNumberFormat="1" applyFont="1" applyFill="1" applyBorder="1" applyAlignment="1" applyProtection="1">
      <protection hidden="1"/>
    </xf>
    <xf numFmtId="166" fontId="13" fillId="0" borderId="7" xfId="1" applyNumberFormat="1" applyFont="1" applyFill="1" applyBorder="1" applyAlignment="1" applyProtection="1">
      <alignment wrapText="1"/>
      <protection hidden="1"/>
    </xf>
    <xf numFmtId="166" fontId="13" fillId="0" borderId="1" xfId="1" applyNumberFormat="1" applyFont="1" applyFill="1" applyBorder="1" applyAlignment="1" applyProtection="1">
      <alignment wrapText="1"/>
      <protection hidden="1"/>
    </xf>
    <xf numFmtId="167" fontId="11" fillId="0" borderId="1" xfId="1" applyNumberFormat="1" applyFont="1" applyFill="1" applyBorder="1" applyAlignment="1" applyProtection="1">
      <alignment wrapText="1"/>
      <protection hidden="1"/>
    </xf>
    <xf numFmtId="167" fontId="15" fillId="0" borderId="1" xfId="1" applyNumberFormat="1" applyFont="1" applyFill="1" applyBorder="1" applyAlignment="1" applyProtection="1">
      <alignment wrapText="1"/>
      <protection hidden="1"/>
    </xf>
    <xf numFmtId="171" fontId="16" fillId="0" borderId="1" xfId="1" applyNumberFormat="1" applyFont="1" applyFill="1" applyBorder="1" applyAlignment="1" applyProtection="1">
      <alignment wrapText="1"/>
      <protection hidden="1"/>
    </xf>
    <xf numFmtId="168" fontId="15" fillId="0" borderId="1" xfId="1" applyNumberFormat="1" applyFont="1" applyFill="1" applyBorder="1" applyAlignment="1" applyProtection="1">
      <alignment wrapText="1"/>
      <protection hidden="1"/>
    </xf>
    <xf numFmtId="49" fontId="15" fillId="0" borderId="1" xfId="1" applyNumberFormat="1" applyFont="1" applyFill="1" applyBorder="1" applyAlignment="1" applyProtection="1">
      <alignment horizontal="right" wrapText="1"/>
      <protection hidden="1"/>
    </xf>
    <xf numFmtId="167" fontId="15" fillId="0" borderId="1" xfId="1" applyNumberFormat="1" applyFont="1" applyFill="1" applyBorder="1" applyAlignment="1" applyProtection="1">
      <alignment horizontal="right" wrapText="1"/>
      <protection hidden="1"/>
    </xf>
    <xf numFmtId="167" fontId="16" fillId="0" borderId="1" xfId="1" applyNumberFormat="1" applyFont="1" applyFill="1" applyBorder="1" applyAlignment="1" applyProtection="1">
      <alignment wrapText="1"/>
      <protection hidden="1"/>
    </xf>
    <xf numFmtId="170" fontId="16" fillId="0" borderId="1" xfId="1" applyNumberFormat="1" applyFont="1" applyFill="1" applyBorder="1" applyAlignment="1" applyProtection="1">
      <alignment wrapText="1"/>
      <protection hidden="1"/>
    </xf>
    <xf numFmtId="3" fontId="15" fillId="0" borderId="1" xfId="1" applyNumberFormat="1" applyFont="1" applyFill="1" applyBorder="1" applyAlignment="1" applyProtection="1">
      <protection hidden="1"/>
    </xf>
    <xf numFmtId="3" fontId="16" fillId="0" borderId="1" xfId="1" applyNumberFormat="1" applyFont="1" applyFill="1" applyBorder="1" applyAlignment="1" applyProtection="1">
      <protection hidden="1"/>
    </xf>
    <xf numFmtId="164" fontId="15" fillId="0" borderId="1" xfId="1" applyNumberFormat="1" applyFont="1" applyFill="1" applyBorder="1" applyAlignment="1" applyProtection="1">
      <protection hidden="1"/>
    </xf>
    <xf numFmtId="0" fontId="15" fillId="0" borderId="1" xfId="1" applyNumberFormat="1" applyFont="1" applyFill="1" applyBorder="1" applyAlignment="1" applyProtection="1">
      <alignment vertical="center" wrapText="1"/>
      <protection hidden="1"/>
    </xf>
    <xf numFmtId="168" fontId="16" fillId="0" borderId="1" xfId="1" applyNumberFormat="1" applyFont="1" applyFill="1" applyBorder="1" applyAlignment="1" applyProtection="1">
      <alignment wrapText="1"/>
      <protection hidden="1"/>
    </xf>
    <xf numFmtId="49" fontId="16" fillId="0" borderId="1" xfId="1" applyNumberFormat="1" applyFont="1" applyFill="1" applyBorder="1" applyAlignment="1" applyProtection="1">
      <alignment horizontal="right" wrapText="1"/>
      <protection hidden="1"/>
    </xf>
    <xf numFmtId="167" fontId="16" fillId="0" borderId="1" xfId="1" applyNumberFormat="1" applyFont="1" applyFill="1" applyBorder="1" applyAlignment="1" applyProtection="1">
      <alignment horizontal="right" wrapText="1"/>
      <protection hidden="1"/>
    </xf>
    <xf numFmtId="164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166" fontId="15" fillId="0" borderId="1" xfId="1" applyNumberFormat="1" applyFont="1" applyFill="1" applyBorder="1" applyAlignment="1" applyProtection="1">
      <alignment vertical="center" wrapText="1"/>
      <protection hidden="1"/>
    </xf>
    <xf numFmtId="172" fontId="16" fillId="0" borderId="1" xfId="1" applyNumberFormat="1" applyFont="1" applyFill="1" applyBorder="1" applyAlignment="1" applyProtection="1">
      <alignment horizontal="right" wrapText="1"/>
      <protection hidden="1"/>
    </xf>
    <xf numFmtId="164" fontId="21" fillId="0" borderId="1" xfId="1" applyNumberFormat="1" applyFont="1" applyFill="1" applyBorder="1" applyAlignment="1" applyProtection="1">
      <protection hidden="1"/>
    </xf>
    <xf numFmtId="166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/>
      <protection hidden="1"/>
    </xf>
    <xf numFmtId="0" fontId="16" fillId="0" borderId="1" xfId="1" applyNumberFormat="1" applyFont="1" applyFill="1" applyBorder="1" applyAlignment="1" applyProtection="1">
      <alignment wrapText="1"/>
      <protection hidden="1"/>
    </xf>
    <xf numFmtId="0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horizontal="right" wrapText="1"/>
      <protection hidden="1"/>
    </xf>
    <xf numFmtId="3" fontId="16" fillId="0" borderId="1" xfId="1" applyNumberFormat="1" applyFont="1" applyFill="1" applyBorder="1" applyAlignment="1" applyProtection="1">
      <alignment wrapText="1"/>
      <protection hidden="1"/>
    </xf>
    <xf numFmtId="4" fontId="15" fillId="0" borderId="1" xfId="1" applyNumberFormat="1" applyFont="1" applyFill="1" applyBorder="1" applyAlignment="1" applyProtection="1">
      <protection hidden="1"/>
    </xf>
    <xf numFmtId="0" fontId="16" fillId="0" borderId="0" xfId="1" applyFont="1" applyBorder="1"/>
    <xf numFmtId="0" fontId="16" fillId="0" borderId="0" xfId="0" applyFont="1" applyBorder="1" applyAlignment="1"/>
    <xf numFmtId="0" fontId="16" fillId="0" borderId="0" xfId="0" applyFont="1" applyFill="1" applyBorder="1" applyAlignment="1">
      <alignment horizontal="left"/>
    </xf>
    <xf numFmtId="0" fontId="16" fillId="0" borderId="0" xfId="1" applyFont="1" applyBorder="1" applyProtection="1">
      <protection hidden="1"/>
    </xf>
    <xf numFmtId="0" fontId="15" fillId="0" borderId="0" xfId="1" applyNumberFormat="1" applyFont="1" applyFill="1" applyBorder="1" applyAlignment="1" applyProtection="1">
      <alignment horizontal="centerContinuous"/>
      <protection hidden="1"/>
    </xf>
    <xf numFmtId="0" fontId="16" fillId="0" borderId="0" xfId="1" applyNumberFormat="1" applyFont="1" applyFill="1" applyBorder="1" applyAlignment="1" applyProtection="1">
      <alignment horizontal="centerContinuous"/>
      <protection hidden="1"/>
    </xf>
    <xf numFmtId="0" fontId="16" fillId="0" borderId="0" xfId="1" applyNumberFormat="1" applyFont="1" applyFill="1" applyBorder="1" applyAlignment="1" applyProtection="1">
      <alignment horizontal="right"/>
      <protection hidden="1"/>
    </xf>
    <xf numFmtId="0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1" xfId="1" applyNumberFormat="1" applyFont="1" applyFill="1" applyBorder="1" applyAlignment="1" applyProtection="1">
      <alignment horizontal="center" vertical="center"/>
      <protection hidden="1"/>
    </xf>
    <xf numFmtId="0" fontId="15" fillId="0" borderId="1" xfId="1" applyFont="1" applyBorder="1" applyAlignment="1">
      <alignment horizontal="center" vertical="center"/>
    </xf>
    <xf numFmtId="164" fontId="15" fillId="2" borderId="1" xfId="1" applyNumberFormat="1" applyFont="1" applyFill="1" applyBorder="1" applyAlignment="1" applyProtection="1">
      <protection hidden="1"/>
    </xf>
    <xf numFmtId="164" fontId="16" fillId="2" borderId="1" xfId="1" applyNumberFormat="1" applyFont="1" applyFill="1" applyBorder="1" applyAlignment="1" applyProtection="1">
      <protection hidden="1"/>
    </xf>
    <xf numFmtId="164" fontId="21" fillId="2" borderId="1" xfId="1" applyNumberFormat="1" applyFont="1" applyFill="1" applyBorder="1" applyAlignment="1" applyProtection="1">
      <protection hidden="1"/>
    </xf>
    <xf numFmtId="0" fontId="16" fillId="0" borderId="0" xfId="1" applyFont="1" applyBorder="1" applyAlignment="1">
      <alignment horizontal="right"/>
    </xf>
    <xf numFmtId="167" fontId="15" fillId="0" borderId="1" xfId="1" applyNumberFormat="1" applyFont="1" applyFill="1" applyBorder="1" applyAlignment="1" applyProtection="1">
      <alignment vertical="center" wrapText="1"/>
      <protection hidden="1"/>
    </xf>
    <xf numFmtId="167" fontId="16" fillId="0" borderId="1" xfId="1" applyNumberFormat="1" applyFont="1" applyFill="1" applyBorder="1" applyAlignment="1" applyProtection="1">
      <alignment vertical="center" wrapText="1"/>
      <protection hidden="1"/>
    </xf>
    <xf numFmtId="166" fontId="16" fillId="0" borderId="1" xfId="1" applyNumberFormat="1" applyFont="1" applyFill="1" applyBorder="1" applyAlignment="1" applyProtection="1">
      <alignment vertical="center" wrapText="1"/>
      <protection hidden="1"/>
    </xf>
    <xf numFmtId="4" fontId="15" fillId="2" borderId="1" xfId="1" applyNumberFormat="1" applyFont="1" applyFill="1" applyBorder="1" applyAlignment="1" applyProtection="1">
      <protection hidden="1"/>
    </xf>
    <xf numFmtId="0" fontId="5" fillId="0" borderId="0" xfId="1" applyAlignment="1">
      <alignment horizontal="right"/>
    </xf>
    <xf numFmtId="0" fontId="14" fillId="0" borderId="0" xfId="1" applyNumberFormat="1" applyFont="1" applyFill="1" applyAlignment="1" applyProtection="1">
      <alignment horizontal="centerContinuous"/>
      <protection hidden="1"/>
    </xf>
    <xf numFmtId="0" fontId="12" fillId="0" borderId="0" xfId="1" applyNumberFormat="1" applyFont="1" applyFill="1" applyAlignment="1" applyProtection="1">
      <alignment horizontal="right" vertical="top"/>
      <protection hidden="1"/>
    </xf>
    <xf numFmtId="0" fontId="12" fillId="0" borderId="0" xfId="1" applyNumberFormat="1" applyFont="1" applyFill="1" applyAlignment="1" applyProtection="1">
      <alignment horizontal="centerContinuous" vertical="top"/>
      <protection hidden="1"/>
    </xf>
    <xf numFmtId="0" fontId="14" fillId="0" borderId="0" xfId="1" applyNumberFormat="1" applyFont="1" applyFill="1" applyAlignment="1" applyProtection="1">
      <protection hidden="1"/>
    </xf>
    <xf numFmtId="0" fontId="5" fillId="0" borderId="0" xfId="1" applyFill="1"/>
    <xf numFmtId="0" fontId="17" fillId="0" borderId="0" xfId="1" applyFont="1" applyFill="1"/>
    <xf numFmtId="0" fontId="1" fillId="0" borderId="0" xfId="1" applyFont="1" applyFill="1"/>
    <xf numFmtId="0" fontId="11" fillId="0" borderId="0" xfId="1" applyFont="1" applyFill="1"/>
    <xf numFmtId="0" fontId="5" fillId="0" borderId="0" xfId="1" applyFont="1" applyFill="1"/>
    <xf numFmtId="0" fontId="1" fillId="3" borderId="0" xfId="1" applyFont="1" applyFill="1"/>
    <xf numFmtId="0" fontId="11" fillId="3" borderId="0" xfId="1" applyFont="1" applyFill="1"/>
    <xf numFmtId="0" fontId="5" fillId="3" borderId="0" xfId="1" applyFont="1" applyFill="1"/>
    <xf numFmtId="169" fontId="5" fillId="0" borderId="0" xfId="1" applyNumberFormat="1" applyFill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Fill="1" applyProtection="1">
      <protection hidden="1"/>
    </xf>
    <xf numFmtId="0" fontId="14" fillId="0" borderId="9" xfId="1" applyNumberFormat="1" applyFont="1" applyFill="1" applyBorder="1" applyAlignment="1" applyProtection="1">
      <alignment horizontal="centerContinuous"/>
      <protection hidden="1"/>
    </xf>
    <xf numFmtId="169" fontId="12" fillId="0" borderId="0" xfId="1" applyNumberFormat="1" applyFont="1" applyFill="1" applyAlignment="1" applyProtection="1">
      <alignment horizontal="right" vertical="top"/>
      <protection hidden="1"/>
    </xf>
    <xf numFmtId="0" fontId="13" fillId="0" borderId="10" xfId="1" applyNumberFormat="1" applyFont="1" applyFill="1" applyBorder="1" applyAlignment="1" applyProtection="1">
      <alignment horizontal="center" vertical="center"/>
      <protection hidden="1"/>
    </xf>
    <xf numFmtId="0" fontId="13" fillId="0" borderId="10" xfId="1" applyFont="1" applyFill="1" applyBorder="1" applyAlignment="1">
      <alignment horizontal="center" vertical="center"/>
    </xf>
    <xf numFmtId="169" fontId="5" fillId="0" borderId="0" xfId="1" applyNumberFormat="1" applyAlignment="1">
      <alignment horizontal="right"/>
    </xf>
    <xf numFmtId="4" fontId="5" fillId="0" borderId="0" xfId="1" applyNumberFormat="1"/>
    <xf numFmtId="0" fontId="13" fillId="0" borderId="11" xfId="0" applyFont="1" applyBorder="1" applyAlignment="1">
      <alignment horizontal="justify"/>
    </xf>
    <xf numFmtId="167" fontId="11" fillId="0" borderId="11" xfId="1" applyNumberFormat="1" applyFont="1" applyFill="1" applyBorder="1" applyAlignment="1" applyProtection="1">
      <alignment vertical="distributed" wrapText="1"/>
      <protection hidden="1"/>
    </xf>
    <xf numFmtId="2" fontId="13" fillId="0" borderId="11" xfId="0" applyNumberFormat="1" applyFont="1" applyBorder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0" fontId="18" fillId="0" borderId="1" xfId="0" applyFont="1" applyBorder="1" applyAlignment="1">
      <alignment horizontal="justify" wrapText="1"/>
    </xf>
    <xf numFmtId="167" fontId="11" fillId="0" borderId="1" xfId="1" applyNumberFormat="1" applyFont="1" applyFill="1" applyBorder="1" applyAlignment="1" applyProtection="1">
      <alignment vertical="distributed" wrapText="1"/>
      <protection hidden="1"/>
    </xf>
    <xf numFmtId="168" fontId="11" fillId="0" borderId="1" xfId="1" applyNumberFormat="1" applyFont="1" applyFill="1" applyBorder="1" applyAlignment="1" applyProtection="1">
      <alignment horizontal="center"/>
      <protection hidden="1"/>
    </xf>
    <xf numFmtId="2" fontId="11" fillId="0" borderId="1" xfId="0" applyNumberFormat="1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0" fontId="13" fillId="0" borderId="1" xfId="0" applyFont="1" applyBorder="1" applyAlignment="1">
      <alignment horizontal="justify"/>
    </xf>
    <xf numFmtId="2" fontId="13" fillId="0" borderId="1" xfId="0" applyNumberFormat="1" applyFont="1" applyBorder="1" applyAlignment="1">
      <alignment horizontal="center"/>
    </xf>
    <xf numFmtId="2" fontId="13" fillId="0" borderId="13" xfId="0" applyNumberFormat="1" applyFont="1" applyBorder="1" applyAlignment="1">
      <alignment horizontal="center"/>
    </xf>
    <xf numFmtId="0" fontId="11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wrapText="1"/>
    </xf>
    <xf numFmtId="0" fontId="18" fillId="0" borderId="1" xfId="0" applyFont="1" applyBorder="1" applyAlignment="1">
      <alignment horizontal="justify"/>
    </xf>
    <xf numFmtId="0" fontId="11" fillId="0" borderId="1" xfId="0" applyFont="1" applyBorder="1" applyAlignment="1">
      <alignment horizontal="justify"/>
    </xf>
    <xf numFmtId="2" fontId="13" fillId="0" borderId="14" xfId="0" applyNumberFormat="1" applyFont="1" applyBorder="1" applyAlignment="1">
      <alignment horizontal="center"/>
    </xf>
    <xf numFmtId="2" fontId="13" fillId="0" borderId="15" xfId="0" applyNumberFormat="1" applyFont="1" applyBorder="1" applyAlignment="1">
      <alignment horizontal="center"/>
    </xf>
    <xf numFmtId="168" fontId="13" fillId="0" borderId="1" xfId="1" applyNumberFormat="1" applyFont="1" applyFill="1" applyBorder="1" applyAlignment="1" applyProtection="1">
      <alignment horizontal="center"/>
      <protection hidden="1"/>
    </xf>
    <xf numFmtId="168" fontId="13" fillId="0" borderId="11" xfId="1" applyNumberFormat="1" applyFont="1" applyFill="1" applyBorder="1" applyAlignment="1" applyProtection="1">
      <alignment horizontal="center"/>
      <protection hidden="1"/>
    </xf>
    <xf numFmtId="0" fontId="11" fillId="0" borderId="0" xfId="0" applyFont="1" applyFill="1" applyAlignment="1"/>
    <xf numFmtId="0" fontId="11" fillId="3" borderId="0" xfId="0" applyFont="1" applyFill="1" applyAlignment="1">
      <alignment horizontal="left"/>
    </xf>
    <xf numFmtId="0" fontId="13" fillId="0" borderId="4" xfId="5" applyNumberFormat="1" applyFont="1" applyFill="1" applyBorder="1" applyAlignment="1" applyProtection="1">
      <alignment horizontal="center" vertical="center" wrapText="1"/>
      <protection hidden="1"/>
    </xf>
    <xf numFmtId="0" fontId="13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4" xfId="0" applyFont="1" applyBorder="1" applyAlignment="1">
      <alignment horizontal="right"/>
    </xf>
    <xf numFmtId="168" fontId="11" fillId="0" borderId="14" xfId="1" applyNumberFormat="1" applyFont="1" applyFill="1" applyBorder="1" applyAlignment="1" applyProtection="1">
      <alignment horizontal="center"/>
      <protection hidden="1"/>
    </xf>
    <xf numFmtId="0" fontId="11" fillId="0" borderId="0" xfId="1" applyFont="1" applyFill="1" applyProtection="1">
      <protection hidden="1"/>
    </xf>
    <xf numFmtId="0" fontId="13" fillId="0" borderId="18" xfId="1" applyFont="1" applyFill="1" applyBorder="1" applyAlignment="1">
      <alignment horizontal="center"/>
    </xf>
    <xf numFmtId="0" fontId="11" fillId="0" borderId="19" xfId="1" applyFont="1" applyFill="1" applyBorder="1" applyProtection="1">
      <protection hidden="1"/>
    </xf>
    <xf numFmtId="0" fontId="13" fillId="0" borderId="19" xfId="1" applyFont="1" applyFill="1" applyBorder="1" applyProtection="1">
      <protection hidden="1"/>
    </xf>
    <xf numFmtId="0" fontId="13" fillId="0" borderId="0" xfId="1" applyFont="1"/>
    <xf numFmtId="0" fontId="11" fillId="3" borderId="19" xfId="1" applyFont="1" applyFill="1" applyBorder="1" applyProtection="1">
      <protection hidden="1"/>
    </xf>
    <xf numFmtId="0" fontId="13" fillId="0" borderId="20" xfId="1" applyNumberFormat="1" applyFont="1" applyFill="1" applyBorder="1" applyAlignment="1" applyProtection="1">
      <alignment horizontal="centerContinuous"/>
      <protection hidden="1"/>
    </xf>
    <xf numFmtId="0" fontId="13" fillId="0" borderId="21" xfId="1" applyNumberFormat="1" applyFont="1" applyFill="1" applyBorder="1" applyAlignment="1" applyProtection="1">
      <alignment horizontal="centerContinuous"/>
      <protection hidden="1"/>
    </xf>
    <xf numFmtId="0" fontId="13" fillId="0" borderId="22" xfId="1" applyNumberFormat="1" applyFont="1" applyFill="1" applyBorder="1" applyAlignment="1" applyProtection="1">
      <alignment horizontal="center"/>
      <protection hidden="1"/>
    </xf>
    <xf numFmtId="0" fontId="13" fillId="0" borderId="18" xfId="1" applyNumberFormat="1" applyFont="1" applyFill="1" applyBorder="1" applyAlignment="1" applyProtection="1">
      <alignment horizontal="center"/>
      <protection hidden="1"/>
    </xf>
    <xf numFmtId="1" fontId="13" fillId="0" borderId="23" xfId="1" applyNumberFormat="1" applyFont="1" applyFill="1" applyBorder="1" applyAlignment="1" applyProtection="1">
      <alignment horizontal="center"/>
      <protection hidden="1"/>
    </xf>
    <xf numFmtId="0" fontId="13" fillId="0" borderId="24" xfId="1" applyNumberFormat="1" applyFont="1" applyFill="1" applyBorder="1" applyAlignment="1" applyProtection="1">
      <alignment horizontal="center"/>
      <protection hidden="1"/>
    </xf>
    <xf numFmtId="3" fontId="13" fillId="0" borderId="25" xfId="1" applyNumberFormat="1" applyFont="1" applyFill="1" applyBorder="1" applyAlignment="1" applyProtection="1">
      <alignment horizontal="center"/>
      <protection hidden="1"/>
    </xf>
    <xf numFmtId="168" fontId="13" fillId="0" borderId="26" xfId="1" applyNumberFormat="1" applyFont="1" applyFill="1" applyBorder="1" applyAlignment="1" applyProtection="1">
      <protection hidden="1"/>
    </xf>
    <xf numFmtId="169" fontId="13" fillId="0" borderId="26" xfId="1" applyNumberFormat="1" applyFont="1" applyFill="1" applyBorder="1" applyAlignment="1" applyProtection="1">
      <alignment horizontal="right"/>
      <protection hidden="1"/>
    </xf>
    <xf numFmtId="167" fontId="13" fillId="0" borderId="27" xfId="1" applyNumberFormat="1" applyFont="1" applyFill="1" applyBorder="1" applyAlignment="1" applyProtection="1">
      <alignment horizontal="right"/>
      <protection hidden="1"/>
    </xf>
    <xf numFmtId="164" fontId="11" fillId="0" borderId="28" xfId="1" applyNumberFormat="1" applyFont="1" applyFill="1" applyBorder="1" applyAlignment="1" applyProtection="1">
      <protection hidden="1"/>
    </xf>
    <xf numFmtId="164" fontId="11" fillId="0" borderId="27" xfId="1" applyNumberFormat="1" applyFont="1" applyFill="1" applyBorder="1" applyAlignment="1" applyProtection="1">
      <protection hidden="1"/>
    </xf>
    <xf numFmtId="164" fontId="11" fillId="0" borderId="26" xfId="1" applyNumberFormat="1" applyFont="1" applyFill="1" applyBorder="1" applyAlignment="1" applyProtection="1">
      <protection hidden="1"/>
    </xf>
    <xf numFmtId="4" fontId="13" fillId="0" borderId="27" xfId="1" applyNumberFormat="1" applyFont="1" applyFill="1" applyBorder="1" applyAlignment="1" applyProtection="1">
      <alignment horizontal="center"/>
      <protection hidden="1"/>
    </xf>
    <xf numFmtId="166" fontId="13" fillId="0" borderId="29" xfId="1" applyNumberFormat="1" applyFont="1" applyFill="1" applyBorder="1" applyAlignment="1" applyProtection="1">
      <alignment wrapText="1"/>
      <protection hidden="1"/>
    </xf>
    <xf numFmtId="168" fontId="13" fillId="0" borderId="7" xfId="1" applyNumberFormat="1" applyFont="1" applyFill="1" applyBorder="1" applyAlignment="1" applyProtection="1">
      <protection hidden="1"/>
    </xf>
    <xf numFmtId="169" fontId="13" fillId="0" borderId="7" xfId="1" applyNumberFormat="1" applyFont="1" applyFill="1" applyBorder="1" applyAlignment="1" applyProtection="1">
      <alignment horizontal="right"/>
      <protection hidden="1"/>
    </xf>
    <xf numFmtId="167" fontId="13" fillId="0" borderId="1" xfId="1" applyNumberFormat="1" applyFont="1" applyFill="1" applyBorder="1" applyAlignment="1" applyProtection="1">
      <alignment horizontal="right"/>
      <protection hidden="1"/>
    </xf>
    <xf numFmtId="164" fontId="11" fillId="0" borderId="30" xfId="1" applyNumberFormat="1" applyFont="1" applyFill="1" applyBorder="1" applyAlignment="1" applyProtection="1">
      <protection hidden="1"/>
    </xf>
    <xf numFmtId="164" fontId="11" fillId="0" borderId="1" xfId="1" applyNumberFormat="1" applyFont="1" applyFill="1" applyBorder="1" applyAlignment="1" applyProtection="1">
      <protection hidden="1"/>
    </xf>
    <xf numFmtId="4" fontId="13" fillId="0" borderId="1" xfId="1" applyNumberFormat="1" applyFont="1" applyFill="1" applyBorder="1" applyAlignment="1" applyProtection="1">
      <alignment horizontal="center"/>
      <protection hidden="1"/>
    </xf>
    <xf numFmtId="166" fontId="13" fillId="0" borderId="2" xfId="1" applyNumberFormat="1" applyFont="1" applyFill="1" applyBorder="1" applyAlignment="1" applyProtection="1">
      <alignment wrapText="1"/>
      <protection hidden="1"/>
    </xf>
    <xf numFmtId="164" fontId="13" fillId="0" borderId="28" xfId="1" applyNumberFormat="1" applyFont="1" applyFill="1" applyBorder="1" applyAlignment="1" applyProtection="1">
      <protection hidden="1"/>
    </xf>
    <xf numFmtId="164" fontId="13" fillId="0" borderId="27" xfId="1" applyNumberFormat="1" applyFont="1" applyFill="1" applyBorder="1" applyAlignment="1" applyProtection="1">
      <protection hidden="1"/>
    </xf>
    <xf numFmtId="164" fontId="13" fillId="0" borderId="26" xfId="1" applyNumberFormat="1" applyFont="1" applyFill="1" applyBorder="1" applyAlignment="1" applyProtection="1">
      <protection hidden="1"/>
    </xf>
    <xf numFmtId="166" fontId="11" fillId="0" borderId="2" xfId="1" applyNumberFormat="1" applyFont="1" applyFill="1" applyBorder="1" applyAlignment="1" applyProtection="1">
      <alignment wrapText="1"/>
      <protection hidden="1"/>
    </xf>
    <xf numFmtId="166" fontId="11" fillId="0" borderId="7" xfId="1" applyNumberFormat="1" applyFont="1" applyFill="1" applyBorder="1" applyAlignment="1" applyProtection="1">
      <alignment wrapText="1"/>
      <protection hidden="1"/>
    </xf>
    <xf numFmtId="172" fontId="11" fillId="0" borderId="7" xfId="1" applyNumberFormat="1" applyFont="1" applyFill="1" applyBorder="1" applyAlignment="1" applyProtection="1">
      <alignment wrapText="1"/>
      <protection hidden="1"/>
    </xf>
    <xf numFmtId="168" fontId="11" fillId="0" borderId="7" xfId="1" applyNumberFormat="1" applyFont="1" applyFill="1" applyBorder="1" applyAlignment="1" applyProtection="1">
      <protection hidden="1"/>
    </xf>
    <xf numFmtId="169" fontId="11" fillId="0" borderId="7" xfId="1" applyNumberFormat="1" applyFont="1" applyFill="1" applyBorder="1" applyAlignment="1" applyProtection="1">
      <alignment horizontal="right"/>
      <protection hidden="1"/>
    </xf>
    <xf numFmtId="167" fontId="11" fillId="0" borderId="1" xfId="1" applyNumberFormat="1" applyFont="1" applyFill="1" applyBorder="1" applyAlignment="1" applyProtection="1">
      <alignment horizontal="right"/>
      <protection hidden="1"/>
    </xf>
    <xf numFmtId="4" fontId="11" fillId="0" borderId="1" xfId="1" applyNumberFormat="1" applyFont="1" applyFill="1" applyBorder="1" applyAlignment="1" applyProtection="1">
      <alignment horizontal="center"/>
      <protection hidden="1"/>
    </xf>
    <xf numFmtId="172" fontId="11" fillId="0" borderId="1" xfId="1" applyNumberFormat="1" applyFont="1" applyFill="1" applyBorder="1" applyAlignment="1" applyProtection="1">
      <alignment wrapText="1"/>
      <protection hidden="1"/>
    </xf>
    <xf numFmtId="4" fontId="13" fillId="3" borderId="1" xfId="1" applyNumberFormat="1" applyFont="1" applyFill="1" applyBorder="1" applyAlignment="1" applyProtection="1">
      <alignment horizontal="center"/>
      <protection hidden="1"/>
    </xf>
    <xf numFmtId="168" fontId="11" fillId="0" borderId="26" xfId="1" applyNumberFormat="1" applyFont="1" applyFill="1" applyBorder="1" applyAlignment="1" applyProtection="1">
      <protection hidden="1"/>
    </xf>
    <xf numFmtId="169" fontId="11" fillId="0" borderId="26" xfId="1" applyNumberFormat="1" applyFont="1" applyFill="1" applyBorder="1" applyAlignment="1" applyProtection="1">
      <alignment horizontal="right"/>
      <protection hidden="1"/>
    </xf>
    <xf numFmtId="167" fontId="11" fillId="0" borderId="27" xfId="1" applyNumberFormat="1" applyFont="1" applyFill="1" applyBorder="1" applyAlignment="1" applyProtection="1">
      <alignment horizontal="right"/>
      <protection hidden="1"/>
    </xf>
    <xf numFmtId="4" fontId="11" fillId="3" borderId="27" xfId="1" applyNumberFormat="1" applyFont="1" applyFill="1" applyBorder="1" applyAlignment="1" applyProtection="1">
      <alignment horizontal="center"/>
      <protection hidden="1"/>
    </xf>
    <xf numFmtId="4" fontId="11" fillId="0" borderId="27" xfId="1" applyNumberFormat="1" applyFont="1" applyFill="1" applyBorder="1" applyAlignment="1" applyProtection="1">
      <alignment horizontal="center"/>
      <protection hidden="1"/>
    </xf>
    <xf numFmtId="4" fontId="11" fillId="3" borderId="1" xfId="1" applyNumberFormat="1" applyFont="1" applyFill="1" applyBorder="1" applyAlignment="1" applyProtection="1">
      <alignment horizontal="center"/>
      <protection hidden="1"/>
    </xf>
    <xf numFmtId="166" fontId="13" fillId="3" borderId="2" xfId="1" applyNumberFormat="1" applyFont="1" applyFill="1" applyBorder="1" applyAlignment="1" applyProtection="1">
      <alignment wrapText="1"/>
      <protection hidden="1"/>
    </xf>
    <xf numFmtId="166" fontId="13" fillId="3" borderId="1" xfId="1" applyNumberFormat="1" applyFont="1" applyFill="1" applyBorder="1" applyAlignment="1" applyProtection="1">
      <alignment wrapText="1"/>
      <protection hidden="1"/>
    </xf>
    <xf numFmtId="168" fontId="13" fillId="3" borderId="7" xfId="1" applyNumberFormat="1" applyFont="1" applyFill="1" applyBorder="1" applyAlignment="1" applyProtection="1">
      <protection hidden="1"/>
    </xf>
    <xf numFmtId="169" fontId="13" fillId="3" borderId="7" xfId="1" applyNumberFormat="1" applyFont="1" applyFill="1" applyBorder="1" applyAlignment="1" applyProtection="1">
      <alignment horizontal="right"/>
      <protection hidden="1"/>
    </xf>
    <xf numFmtId="167" fontId="13" fillId="3" borderId="1" xfId="1" applyNumberFormat="1" applyFont="1" applyFill="1" applyBorder="1" applyAlignment="1" applyProtection="1">
      <alignment horizontal="right"/>
      <protection hidden="1"/>
    </xf>
    <xf numFmtId="164" fontId="11" fillId="3" borderId="30" xfId="1" applyNumberFormat="1" applyFont="1" applyFill="1" applyBorder="1" applyAlignment="1" applyProtection="1">
      <protection hidden="1"/>
    </xf>
    <xf numFmtId="164" fontId="11" fillId="3" borderId="1" xfId="1" applyNumberFormat="1" applyFont="1" applyFill="1" applyBorder="1" applyAlignment="1" applyProtection="1">
      <protection hidden="1"/>
    </xf>
    <xf numFmtId="164" fontId="11" fillId="3" borderId="7" xfId="1" applyNumberFormat="1" applyFont="1" applyFill="1" applyBorder="1" applyAlignment="1" applyProtection="1">
      <protection hidden="1"/>
    </xf>
    <xf numFmtId="172" fontId="11" fillId="3" borderId="1" xfId="1" applyNumberFormat="1" applyFont="1" applyFill="1" applyBorder="1" applyAlignment="1" applyProtection="1">
      <alignment wrapText="1"/>
      <protection hidden="1"/>
    </xf>
    <xf numFmtId="168" fontId="11" fillId="3" borderId="26" xfId="1" applyNumberFormat="1" applyFont="1" applyFill="1" applyBorder="1" applyAlignment="1" applyProtection="1">
      <protection hidden="1"/>
    </xf>
    <xf numFmtId="169" fontId="11" fillId="3" borderId="26" xfId="1" applyNumberFormat="1" applyFont="1" applyFill="1" applyBorder="1" applyAlignment="1" applyProtection="1">
      <alignment horizontal="right"/>
      <protection hidden="1"/>
    </xf>
    <xf numFmtId="167" fontId="11" fillId="3" borderId="27" xfId="1" applyNumberFormat="1" applyFont="1" applyFill="1" applyBorder="1" applyAlignment="1" applyProtection="1">
      <alignment horizontal="right"/>
      <protection hidden="1"/>
    </xf>
    <xf numFmtId="168" fontId="11" fillId="3" borderId="7" xfId="1" applyNumberFormat="1" applyFont="1" applyFill="1" applyBorder="1" applyAlignment="1" applyProtection="1">
      <protection hidden="1"/>
    </xf>
    <xf numFmtId="169" fontId="11" fillId="3" borderId="7" xfId="1" applyNumberFormat="1" applyFont="1" applyFill="1" applyBorder="1" applyAlignment="1" applyProtection="1">
      <alignment horizontal="right"/>
      <protection hidden="1"/>
    </xf>
    <xf numFmtId="167" fontId="11" fillId="3" borderId="1" xfId="1" applyNumberFormat="1" applyFont="1" applyFill="1" applyBorder="1" applyAlignment="1" applyProtection="1">
      <alignment horizontal="right"/>
      <protection hidden="1"/>
    </xf>
    <xf numFmtId="172" fontId="11" fillId="3" borderId="7" xfId="1" applyNumberFormat="1" applyFont="1" applyFill="1" applyBorder="1" applyAlignment="1" applyProtection="1">
      <alignment wrapText="1"/>
      <protection hidden="1"/>
    </xf>
    <xf numFmtId="167" fontId="11" fillId="3" borderId="1" xfId="1" applyNumberFormat="1" applyFont="1" applyFill="1" applyBorder="1" applyAlignment="1" applyProtection="1">
      <alignment wrapText="1"/>
      <protection hidden="1"/>
    </xf>
    <xf numFmtId="166" fontId="13" fillId="3" borderId="30" xfId="1" applyNumberFormat="1" applyFont="1" applyFill="1" applyBorder="1" applyAlignment="1" applyProtection="1">
      <alignment wrapText="1"/>
      <protection hidden="1"/>
    </xf>
    <xf numFmtId="172" fontId="11" fillId="3" borderId="30" xfId="1" applyNumberFormat="1" applyFont="1" applyFill="1" applyBorder="1" applyAlignment="1" applyProtection="1">
      <alignment wrapText="1"/>
      <protection hidden="1"/>
    </xf>
    <xf numFmtId="172" fontId="11" fillId="3" borderId="31" xfId="1" applyNumberFormat="1" applyFont="1" applyFill="1" applyBorder="1" applyAlignment="1" applyProtection="1">
      <alignment wrapText="1"/>
      <protection hidden="1"/>
    </xf>
    <xf numFmtId="167" fontId="11" fillId="3" borderId="30" xfId="1" applyNumberFormat="1" applyFont="1" applyFill="1" applyBorder="1" applyAlignment="1" applyProtection="1">
      <alignment wrapText="1"/>
      <protection hidden="1"/>
    </xf>
    <xf numFmtId="164" fontId="13" fillId="0" borderId="30" xfId="1" applyNumberFormat="1" applyFont="1" applyFill="1" applyBorder="1" applyAlignment="1" applyProtection="1">
      <protection hidden="1"/>
    </xf>
    <xf numFmtId="164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protection hidden="1"/>
    </xf>
    <xf numFmtId="0" fontId="13" fillId="0" borderId="7" xfId="1" applyNumberFormat="1" applyFont="1" applyFill="1" applyBorder="1" applyAlignment="1" applyProtection="1">
      <protection hidden="1"/>
    </xf>
    <xf numFmtId="169" fontId="13" fillId="0" borderId="1" xfId="1" applyNumberFormat="1" applyFont="1" applyFill="1" applyBorder="1" applyAlignment="1" applyProtection="1">
      <alignment horizontal="right"/>
      <protection hidden="1"/>
    </xf>
    <xf numFmtId="0" fontId="13" fillId="0" borderId="1" xfId="1" applyNumberFormat="1" applyFont="1" applyFill="1" applyBorder="1" applyAlignment="1" applyProtection="1">
      <alignment horizontal="right"/>
      <protection hidden="1"/>
    </xf>
    <xf numFmtId="164" fontId="16" fillId="3" borderId="1" xfId="1" applyNumberFormat="1" applyFont="1" applyFill="1" applyBorder="1" applyAlignment="1" applyProtection="1">
      <protection hidden="1"/>
    </xf>
    <xf numFmtId="164" fontId="16" fillId="4" borderId="1" xfId="1" applyNumberFormat="1" applyFont="1" applyFill="1" applyBorder="1" applyAlignment="1" applyProtection="1">
      <protection hidden="1"/>
    </xf>
    <xf numFmtId="167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71" fontId="15" fillId="0" borderId="1" xfId="1" applyNumberFormat="1" applyFont="1" applyFill="1" applyBorder="1" applyAlignment="1" applyProtection="1">
      <alignment wrapText="1"/>
      <protection hidden="1"/>
    </xf>
    <xf numFmtId="170" fontId="15" fillId="0" borderId="1" xfId="1" applyNumberFormat="1" applyFont="1" applyFill="1" applyBorder="1" applyAlignment="1" applyProtection="1">
      <alignment wrapText="1"/>
      <protection hidden="1"/>
    </xf>
    <xf numFmtId="172" fontId="19" fillId="0" borderId="1" xfId="1" applyNumberFormat="1" applyFont="1" applyFill="1" applyBorder="1" applyAlignment="1" applyProtection="1">
      <alignment horizontal="right" wrapText="1"/>
      <protection hidden="1"/>
    </xf>
    <xf numFmtId="171" fontId="19" fillId="0" borderId="1" xfId="1" applyNumberFormat="1" applyFont="1" applyFill="1" applyBorder="1" applyAlignment="1" applyProtection="1">
      <alignment wrapText="1"/>
      <protection hidden="1"/>
    </xf>
    <xf numFmtId="168" fontId="19" fillId="0" borderId="1" xfId="1" applyNumberFormat="1" applyFont="1" applyFill="1" applyBorder="1" applyAlignment="1" applyProtection="1">
      <alignment wrapText="1"/>
      <protection hidden="1"/>
    </xf>
    <xf numFmtId="167" fontId="19" fillId="0" borderId="1" xfId="1" applyNumberFormat="1" applyFont="1" applyFill="1" applyBorder="1" applyAlignment="1" applyProtection="1">
      <alignment horizontal="right" wrapText="1"/>
      <protection hidden="1"/>
    </xf>
    <xf numFmtId="167" fontId="19" fillId="0" borderId="1" xfId="1" applyNumberFormat="1" applyFont="1" applyFill="1" applyBorder="1" applyAlignment="1" applyProtection="1">
      <alignment wrapText="1"/>
      <protection hidden="1"/>
    </xf>
    <xf numFmtId="170" fontId="19" fillId="0" borderId="1" xfId="1" applyNumberFormat="1" applyFont="1" applyFill="1" applyBorder="1" applyAlignment="1" applyProtection="1">
      <alignment wrapText="1"/>
      <protection hidden="1"/>
    </xf>
    <xf numFmtId="3" fontId="19" fillId="0" borderId="1" xfId="1" applyNumberFormat="1" applyFont="1" applyFill="1" applyBorder="1" applyAlignment="1" applyProtection="1">
      <protection hidden="1"/>
    </xf>
    <xf numFmtId="164" fontId="19" fillId="0" borderId="1" xfId="1" applyNumberFormat="1" applyFont="1" applyFill="1" applyBorder="1" applyAlignment="1" applyProtection="1">
      <protection hidden="1"/>
    </xf>
    <xf numFmtId="0" fontId="19" fillId="0" borderId="1" xfId="1" applyNumberFormat="1" applyFont="1" applyFill="1" applyBorder="1" applyAlignment="1" applyProtection="1">
      <alignment vertical="center" wrapText="1"/>
      <protection hidden="1"/>
    </xf>
    <xf numFmtId="49" fontId="20" fillId="0" borderId="1" xfId="1" applyNumberFormat="1" applyFont="1" applyFill="1" applyBorder="1" applyAlignment="1" applyProtection="1">
      <alignment horizontal="right" wrapText="1"/>
      <protection hidden="1"/>
    </xf>
    <xf numFmtId="171" fontId="20" fillId="0" borderId="1" xfId="1" applyNumberFormat="1" applyFont="1" applyFill="1" applyBorder="1" applyAlignment="1" applyProtection="1">
      <alignment wrapText="1"/>
      <protection hidden="1"/>
    </xf>
    <xf numFmtId="168" fontId="20" fillId="0" borderId="1" xfId="1" applyNumberFormat="1" applyFont="1" applyFill="1" applyBorder="1" applyAlignment="1" applyProtection="1">
      <alignment wrapText="1"/>
      <protection hidden="1"/>
    </xf>
    <xf numFmtId="167" fontId="20" fillId="0" borderId="1" xfId="1" applyNumberFormat="1" applyFont="1" applyFill="1" applyBorder="1" applyAlignment="1" applyProtection="1">
      <alignment horizontal="right" wrapText="1"/>
      <protection hidden="1"/>
    </xf>
    <xf numFmtId="167" fontId="20" fillId="0" borderId="1" xfId="1" applyNumberFormat="1" applyFont="1" applyFill="1" applyBorder="1" applyAlignment="1" applyProtection="1">
      <alignment wrapText="1"/>
      <protection hidden="1"/>
    </xf>
    <xf numFmtId="170" fontId="20" fillId="0" borderId="1" xfId="1" applyNumberFormat="1" applyFont="1" applyFill="1" applyBorder="1" applyAlignment="1" applyProtection="1">
      <alignment wrapText="1"/>
      <protection hidden="1"/>
    </xf>
    <xf numFmtId="3" fontId="20" fillId="0" borderId="1" xfId="1" applyNumberFormat="1" applyFont="1" applyFill="1" applyBorder="1" applyAlignment="1" applyProtection="1">
      <protection hidden="1"/>
    </xf>
    <xf numFmtId="164" fontId="20" fillId="0" borderId="1" xfId="1" applyNumberFormat="1" applyFont="1" applyFill="1" applyBorder="1" applyAlignment="1" applyProtection="1">
      <protection hidden="1"/>
    </xf>
    <xf numFmtId="167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vertical="center" wrapText="1"/>
      <protection hidden="1"/>
    </xf>
    <xf numFmtId="172" fontId="20" fillId="0" borderId="1" xfId="1" applyNumberFormat="1" applyFont="1" applyFill="1" applyBorder="1" applyAlignment="1" applyProtection="1">
      <alignment horizontal="right" wrapText="1"/>
      <protection hidden="1"/>
    </xf>
    <xf numFmtId="0" fontId="20" fillId="0" borderId="0" xfId="1" applyFont="1" applyBorder="1"/>
    <xf numFmtId="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64" fontId="20" fillId="2" borderId="1" xfId="1" applyNumberFormat="1" applyFont="1" applyFill="1" applyBorder="1" applyAlignment="1" applyProtection="1">
      <protection hidden="1"/>
    </xf>
    <xf numFmtId="0" fontId="16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3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30" xfId="1" applyNumberFormat="1" applyFont="1" applyFill="1" applyBorder="1" applyAlignment="1" applyProtection="1">
      <alignment horizontal="justify" vertical="justify" wrapText="1"/>
      <protection hidden="1"/>
    </xf>
    <xf numFmtId="3" fontId="16" fillId="0" borderId="7" xfId="1" applyNumberFormat="1" applyFont="1" applyFill="1" applyBorder="1" applyAlignment="1" applyProtection="1">
      <protection hidden="1"/>
    </xf>
    <xf numFmtId="3" fontId="16" fillId="0" borderId="31" xfId="1" applyNumberFormat="1" applyFont="1" applyFill="1" applyBorder="1" applyAlignment="1" applyProtection="1">
      <protection hidden="1"/>
    </xf>
    <xf numFmtId="3" fontId="16" fillId="0" borderId="30" xfId="1" applyNumberFormat="1" applyFont="1" applyFill="1" applyBorder="1" applyAlignment="1" applyProtection="1">
      <protection hidden="1"/>
    </xf>
    <xf numFmtId="166" fontId="13" fillId="0" borderId="30" xfId="1" applyNumberFormat="1" applyFont="1" applyFill="1" applyBorder="1" applyAlignment="1" applyProtection="1">
      <alignment wrapText="1"/>
      <protection hidden="1"/>
    </xf>
    <xf numFmtId="172" fontId="11" fillId="0" borderId="31" xfId="1" applyNumberFormat="1" applyFont="1" applyFill="1" applyBorder="1" applyAlignment="1" applyProtection="1">
      <alignment wrapText="1"/>
      <protection hidden="1"/>
    </xf>
    <xf numFmtId="172" fontId="11" fillId="0" borderId="30" xfId="1" applyNumberFormat="1" applyFont="1" applyFill="1" applyBorder="1" applyAlignment="1" applyProtection="1">
      <alignment wrapText="1"/>
      <protection hidden="1"/>
    </xf>
    <xf numFmtId="0" fontId="8" fillId="3" borderId="2" xfId="0" applyFont="1" applyFill="1" applyBorder="1" applyAlignment="1">
      <alignment horizontal="left" vertical="top" wrapText="1"/>
    </xf>
    <xf numFmtId="165" fontId="8" fillId="3" borderId="1" xfId="0" applyNumberFormat="1" applyFont="1" applyFill="1" applyBorder="1" applyAlignment="1">
      <alignment horizontal="right" wrapText="1"/>
    </xf>
    <xf numFmtId="164" fontId="22" fillId="0" borderId="1" xfId="1" applyNumberFormat="1" applyFont="1" applyFill="1" applyBorder="1" applyAlignment="1" applyProtection="1">
      <protection hidden="1"/>
    </xf>
    <xf numFmtId="164" fontId="21" fillId="4" borderId="1" xfId="1" applyNumberFormat="1" applyFont="1" applyFill="1" applyBorder="1" applyAlignment="1" applyProtection="1">
      <protection hidden="1"/>
    </xf>
    <xf numFmtId="0" fontId="21" fillId="0" borderId="0" xfId="1" applyFont="1" applyBorder="1"/>
    <xf numFmtId="0" fontId="16" fillId="3" borderId="0" xfId="1" applyFont="1" applyFill="1" applyBorder="1"/>
    <xf numFmtId="0" fontId="16" fillId="3" borderId="0" xfId="1" applyFont="1" applyFill="1" applyBorder="1" applyProtection="1">
      <protection hidden="1"/>
    </xf>
    <xf numFmtId="0" fontId="15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15" fillId="4" borderId="1" xfId="1" applyNumberFormat="1" applyFont="1" applyFill="1" applyBorder="1" applyAlignment="1" applyProtection="1">
      <protection hidden="1"/>
    </xf>
    <xf numFmtId="164" fontId="15" fillId="3" borderId="1" xfId="1" applyNumberFormat="1" applyFont="1" applyFill="1" applyBorder="1" applyAlignment="1" applyProtection="1">
      <protection hidden="1"/>
    </xf>
    <xf numFmtId="164" fontId="20" fillId="3" borderId="1" xfId="1" applyNumberFormat="1" applyFont="1" applyFill="1" applyBorder="1" applyAlignment="1" applyProtection="1">
      <protection hidden="1"/>
    </xf>
    <xf numFmtId="164" fontId="19" fillId="3" borderId="1" xfId="1" applyNumberFormat="1" applyFont="1" applyFill="1" applyBorder="1" applyAlignment="1" applyProtection="1">
      <protection hidden="1"/>
    </xf>
    <xf numFmtId="164" fontId="21" fillId="3" borderId="1" xfId="1" applyNumberFormat="1" applyFont="1" applyFill="1" applyBorder="1" applyAlignment="1" applyProtection="1">
      <protection hidden="1"/>
    </xf>
    <xf numFmtId="164" fontId="20" fillId="4" borderId="1" xfId="1" applyNumberFormat="1" applyFont="1" applyFill="1" applyBorder="1" applyAlignment="1" applyProtection="1">
      <protection hidden="1"/>
    </xf>
    <xf numFmtId="4" fontId="15" fillId="4" borderId="1" xfId="1" applyNumberFormat="1" applyFont="1" applyFill="1" applyBorder="1" applyAlignment="1" applyProtection="1">
      <protection hidden="1"/>
    </xf>
    <xf numFmtId="167" fontId="11" fillId="0" borderId="30" xfId="1" applyNumberFormat="1" applyFont="1" applyFill="1" applyBorder="1" applyAlignment="1" applyProtection="1">
      <alignment wrapText="1"/>
      <protection hidden="1"/>
    </xf>
    <xf numFmtId="0" fontId="22" fillId="0" borderId="0" xfId="1" applyFont="1" applyBorder="1"/>
    <xf numFmtId="0" fontId="11" fillId="0" borderId="0" xfId="1" applyFont="1" applyFill="1" applyBorder="1" applyProtection="1">
      <protection hidden="1"/>
    </xf>
    <xf numFmtId="164" fontId="22" fillId="2" borderId="1" xfId="1" applyNumberFormat="1" applyFont="1" applyFill="1" applyBorder="1" applyAlignment="1" applyProtection="1">
      <protection hidden="1"/>
    </xf>
    <xf numFmtId="4" fontId="23" fillId="3" borderId="1" xfId="1" applyNumberFormat="1" applyFont="1" applyFill="1" applyBorder="1" applyAlignment="1" applyProtection="1">
      <alignment horizontal="center"/>
      <protection hidden="1"/>
    </xf>
    <xf numFmtId="4" fontId="23" fillId="0" borderId="1" xfId="1" applyNumberFormat="1" applyFont="1" applyFill="1" applyBorder="1" applyAlignment="1" applyProtection="1">
      <alignment horizontal="center"/>
      <protection hidden="1"/>
    </xf>
    <xf numFmtId="4" fontId="23" fillId="0" borderId="0" xfId="1" applyNumberFormat="1" applyFont="1" applyAlignment="1">
      <alignment horizontal="center"/>
    </xf>
    <xf numFmtId="172" fontId="11" fillId="0" borderId="1" xfId="1" applyNumberFormat="1" applyFont="1" applyFill="1" applyBorder="1" applyAlignment="1" applyProtection="1">
      <alignment horizontal="right" wrapText="1"/>
      <protection hidden="1"/>
    </xf>
    <xf numFmtId="167" fontId="11" fillId="0" borderId="1" xfId="1" applyNumberFormat="1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167" fontId="11" fillId="0" borderId="1" xfId="1" applyNumberFormat="1" applyFont="1" applyFill="1" applyBorder="1" applyAlignment="1" applyProtection="1">
      <alignment horizontal="center"/>
      <protection hidden="1"/>
    </xf>
    <xf numFmtId="0" fontId="10" fillId="0" borderId="0" xfId="1" applyNumberFormat="1" applyFont="1" applyFill="1" applyAlignment="1" applyProtection="1">
      <alignment horizontal="center" vertical="distributed"/>
      <protection hidden="1"/>
    </xf>
    <xf numFmtId="167" fontId="11" fillId="0" borderId="11" xfId="1" applyNumberFormat="1" applyFont="1" applyFill="1" applyBorder="1" applyAlignment="1" applyProtection="1">
      <alignment horizontal="center"/>
      <protection hidden="1"/>
    </xf>
    <xf numFmtId="172" fontId="11" fillId="0" borderId="1" xfId="1" applyNumberFormat="1" applyFont="1" applyFill="1" applyBorder="1" applyAlignment="1" applyProtection="1">
      <alignment wrapText="1"/>
      <protection hidden="1"/>
    </xf>
    <xf numFmtId="166" fontId="13" fillId="0" borderId="2" xfId="1" applyNumberFormat="1" applyFont="1" applyFill="1" applyBorder="1" applyAlignment="1" applyProtection="1">
      <alignment wrapText="1"/>
      <protection hidden="1"/>
    </xf>
    <xf numFmtId="166" fontId="13" fillId="0" borderId="1" xfId="1" applyNumberFormat="1" applyFont="1" applyFill="1" applyBorder="1" applyAlignment="1" applyProtection="1">
      <alignment wrapText="1"/>
      <protection hidden="1"/>
    </xf>
    <xf numFmtId="172" fontId="11" fillId="0" borderId="7" xfId="1" applyNumberFormat="1" applyFont="1" applyFill="1" applyBorder="1" applyAlignment="1" applyProtection="1">
      <alignment wrapText="1"/>
      <protection hidden="1"/>
    </xf>
    <xf numFmtId="172" fontId="11" fillId="0" borderId="31" xfId="1" applyNumberFormat="1" applyFont="1" applyFill="1" applyBorder="1" applyAlignment="1" applyProtection="1">
      <alignment wrapText="1"/>
      <protection hidden="1"/>
    </xf>
    <xf numFmtId="172" fontId="11" fillId="0" borderId="28" xfId="1" applyNumberFormat="1" applyFont="1" applyFill="1" applyBorder="1" applyAlignment="1" applyProtection="1">
      <alignment wrapText="1"/>
      <protection hidden="1"/>
    </xf>
    <xf numFmtId="166" fontId="13" fillId="0" borderId="29" xfId="1" applyNumberFormat="1" applyFont="1" applyFill="1" applyBorder="1" applyAlignment="1" applyProtection="1">
      <alignment horizontal="left" wrapText="1"/>
      <protection hidden="1"/>
    </xf>
    <xf numFmtId="166" fontId="13" fillId="0" borderId="31" xfId="1" applyNumberFormat="1" applyFont="1" applyFill="1" applyBorder="1" applyAlignment="1" applyProtection="1">
      <alignment horizontal="left" wrapText="1"/>
      <protection hidden="1"/>
    </xf>
    <xf numFmtId="166" fontId="13" fillId="0" borderId="30" xfId="1" applyNumberFormat="1" applyFont="1" applyFill="1" applyBorder="1" applyAlignment="1" applyProtection="1">
      <alignment horizontal="left" wrapText="1"/>
      <protection hidden="1"/>
    </xf>
    <xf numFmtId="172" fontId="11" fillId="3" borderId="7" xfId="1" applyNumberFormat="1" applyFont="1" applyFill="1" applyBorder="1" applyAlignment="1" applyProtection="1">
      <alignment horizontal="left" wrapText="1"/>
      <protection hidden="1"/>
    </xf>
    <xf numFmtId="172" fontId="11" fillId="3" borderId="30" xfId="1" applyNumberFormat="1" applyFont="1" applyFill="1" applyBorder="1" applyAlignment="1" applyProtection="1">
      <alignment horizontal="left" wrapText="1"/>
      <protection hidden="1"/>
    </xf>
    <xf numFmtId="166" fontId="13" fillId="0" borderId="7" xfId="1" applyNumberFormat="1" applyFont="1" applyFill="1" applyBorder="1" applyAlignment="1" applyProtection="1">
      <alignment wrapText="1"/>
      <protection hidden="1"/>
    </xf>
    <xf numFmtId="166" fontId="13" fillId="0" borderId="31" xfId="1" applyNumberFormat="1" applyFont="1" applyFill="1" applyBorder="1" applyAlignment="1" applyProtection="1">
      <alignment wrapText="1"/>
      <protection hidden="1"/>
    </xf>
    <xf numFmtId="166" fontId="13" fillId="0" borderId="30" xfId="1" applyNumberFormat="1" applyFont="1" applyFill="1" applyBorder="1" applyAlignment="1" applyProtection="1">
      <alignment wrapText="1"/>
      <protection hidden="1"/>
    </xf>
    <xf numFmtId="172" fontId="11" fillId="0" borderId="30" xfId="1" applyNumberFormat="1" applyFont="1" applyFill="1" applyBorder="1" applyAlignment="1" applyProtection="1">
      <alignment wrapText="1"/>
      <protection hidden="1"/>
    </xf>
    <xf numFmtId="172" fontId="13" fillId="3" borderId="7" xfId="1" applyNumberFormat="1" applyFont="1" applyFill="1" applyBorder="1" applyAlignment="1" applyProtection="1">
      <alignment horizontal="left" wrapText="1"/>
      <protection hidden="1"/>
    </xf>
    <xf numFmtId="172" fontId="13" fillId="3" borderId="31" xfId="1" applyNumberFormat="1" applyFont="1" applyFill="1" applyBorder="1" applyAlignment="1" applyProtection="1">
      <alignment horizontal="left" wrapText="1"/>
      <protection hidden="1"/>
    </xf>
    <xf numFmtId="172" fontId="13" fillId="3" borderId="30" xfId="1" applyNumberFormat="1" applyFont="1" applyFill="1" applyBorder="1" applyAlignment="1" applyProtection="1">
      <alignment horizontal="left" wrapText="1"/>
      <protection hidden="1"/>
    </xf>
    <xf numFmtId="0" fontId="10" fillId="0" borderId="0" xfId="0" applyFont="1" applyFill="1" applyAlignment="1">
      <alignment horizontal="center" wrapText="1"/>
    </xf>
    <xf numFmtId="0" fontId="0" fillId="0" borderId="0" xfId="0"/>
    <xf numFmtId="166" fontId="13" fillId="0" borderId="32" xfId="1" applyNumberFormat="1" applyFont="1" applyFill="1" applyBorder="1" applyAlignment="1" applyProtection="1">
      <alignment wrapText="1"/>
      <protection hidden="1"/>
    </xf>
    <xf numFmtId="166" fontId="13" fillId="0" borderId="33" xfId="1" applyNumberFormat="1" applyFont="1" applyFill="1" applyBorder="1" applyAlignment="1" applyProtection="1">
      <alignment wrapText="1"/>
      <protection hidden="1"/>
    </xf>
    <xf numFmtId="166" fontId="13" fillId="0" borderId="34" xfId="1" applyNumberFormat="1" applyFont="1" applyFill="1" applyBorder="1" applyAlignment="1" applyProtection="1">
      <alignment wrapText="1"/>
      <protection hidden="1"/>
    </xf>
    <xf numFmtId="166" fontId="13" fillId="0" borderId="28" xfId="1" applyNumberFormat="1" applyFont="1" applyFill="1" applyBorder="1" applyAlignment="1" applyProtection="1">
      <alignment wrapText="1"/>
      <protection hidden="1"/>
    </xf>
    <xf numFmtId="172" fontId="13" fillId="0" borderId="7" xfId="1" applyNumberFormat="1" applyFont="1" applyFill="1" applyBorder="1" applyAlignment="1" applyProtection="1">
      <alignment wrapText="1"/>
      <protection hidden="1"/>
    </xf>
    <xf numFmtId="172" fontId="13" fillId="0" borderId="31" xfId="1" applyNumberFormat="1" applyFont="1" applyFill="1" applyBorder="1" applyAlignment="1" applyProtection="1">
      <alignment wrapText="1"/>
      <protection hidden="1"/>
    </xf>
    <xf numFmtId="172" fontId="13" fillId="0" borderId="28" xfId="1" applyNumberFormat="1" applyFont="1" applyFill="1" applyBorder="1" applyAlignment="1" applyProtection="1">
      <alignment wrapText="1"/>
      <protection hidden="1"/>
    </xf>
    <xf numFmtId="167" fontId="16" fillId="0" borderId="1" xfId="1" applyNumberFormat="1" applyFont="1" applyFill="1" applyBorder="1" applyAlignment="1" applyProtection="1">
      <alignment vertical="center" wrapText="1"/>
      <protection hidden="1"/>
    </xf>
    <xf numFmtId="3" fontId="15" fillId="0" borderId="1" xfId="1" applyNumberFormat="1" applyFont="1" applyFill="1" applyBorder="1" applyAlignment="1" applyProtection="1">
      <protection hidden="1"/>
    </xf>
    <xf numFmtId="0" fontId="15" fillId="0" borderId="1" xfId="1" applyNumberFormat="1" applyFont="1" applyFill="1" applyBorder="1" applyAlignment="1" applyProtection="1">
      <alignment horizontal="center" vertical="justify"/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0" fontId="24" fillId="0" borderId="1" xfId="0" applyFont="1" applyBorder="1" applyAlignment="1">
      <alignment vertical="center" wrapText="1"/>
    </xf>
    <xf numFmtId="3" fontId="16" fillId="0" borderId="1" xfId="1" applyNumberFormat="1" applyFont="1" applyFill="1" applyBorder="1" applyAlignment="1" applyProtection="1">
      <protection hidden="1"/>
    </xf>
    <xf numFmtId="0" fontId="15" fillId="0" borderId="1" xfId="1" applyNumberFormat="1" applyFont="1" applyFill="1" applyBorder="1" applyAlignment="1" applyProtection="1">
      <alignment vertical="center" wrapText="1"/>
      <protection hidden="1"/>
    </xf>
    <xf numFmtId="0" fontId="16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3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30" xfId="1" applyNumberFormat="1" applyFont="1" applyFill="1" applyBorder="1" applyAlignment="1" applyProtection="1">
      <alignment horizontal="justify" vertical="justify" wrapText="1"/>
      <protection hidden="1"/>
    </xf>
    <xf numFmtId="3" fontId="16" fillId="0" borderId="7" xfId="1" applyNumberFormat="1" applyFont="1" applyFill="1" applyBorder="1" applyAlignment="1" applyProtection="1">
      <protection hidden="1"/>
    </xf>
    <xf numFmtId="3" fontId="16" fillId="0" borderId="31" xfId="1" applyNumberFormat="1" applyFont="1" applyFill="1" applyBorder="1" applyAlignment="1" applyProtection="1">
      <protection hidden="1"/>
    </xf>
    <xf numFmtId="3" fontId="16" fillId="0" borderId="30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5" fillId="0" borderId="0" xfId="1" applyNumberFormat="1" applyFont="1" applyFill="1" applyBorder="1" applyAlignment="1" applyProtection="1">
      <alignment horizontal="center"/>
      <protection hidden="1"/>
    </xf>
    <xf numFmtId="0" fontId="24" fillId="0" borderId="0" xfId="0" applyFont="1" applyBorder="1" applyAlignment="1"/>
    <xf numFmtId="167" fontId="15" fillId="0" borderId="1" xfId="1" applyNumberFormat="1" applyFont="1" applyFill="1" applyBorder="1" applyAlignment="1" applyProtection="1">
      <alignment vertical="center" wrapText="1"/>
      <protection hidden="1"/>
    </xf>
    <xf numFmtId="167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31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30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7" xfId="1" applyNumberFormat="1" applyFont="1" applyFill="1" applyBorder="1" applyAlignment="1" applyProtection="1">
      <alignment vertical="center" wrapText="1"/>
      <protection hidden="1"/>
    </xf>
    <xf numFmtId="0" fontId="16" fillId="0" borderId="31" xfId="1" applyNumberFormat="1" applyFont="1" applyFill="1" applyBorder="1" applyAlignment="1" applyProtection="1">
      <alignment vertical="center" wrapText="1"/>
      <protection hidden="1"/>
    </xf>
    <xf numFmtId="0" fontId="16" fillId="0" borderId="30" xfId="1" applyNumberFormat="1" applyFont="1" applyFill="1" applyBorder="1" applyAlignment="1" applyProtection="1">
      <alignment vertical="center" wrapText="1"/>
      <protection hidden="1"/>
    </xf>
    <xf numFmtId="0" fontId="15" fillId="0" borderId="7" xfId="1" applyNumberFormat="1" applyFont="1" applyFill="1" applyBorder="1" applyAlignment="1" applyProtection="1">
      <alignment vertical="center" wrapText="1"/>
      <protection hidden="1"/>
    </xf>
    <xf numFmtId="0" fontId="15" fillId="0" borderId="31" xfId="1" applyNumberFormat="1" applyFont="1" applyFill="1" applyBorder="1" applyAlignment="1" applyProtection="1">
      <alignment vertical="center" wrapText="1"/>
      <protection hidden="1"/>
    </xf>
    <xf numFmtId="0" fontId="15" fillId="0" borderId="30" xfId="1" applyNumberFormat="1" applyFont="1" applyFill="1" applyBorder="1" applyAlignment="1" applyProtection="1">
      <alignment vertical="center" wrapText="1"/>
      <protection hidden="1"/>
    </xf>
    <xf numFmtId="167" fontId="13" fillId="0" borderId="1" xfId="1" applyNumberFormat="1" applyFont="1" applyFill="1" applyBorder="1" applyAlignment="1" applyProtection="1">
      <alignment vertical="center" wrapText="1"/>
      <protection hidden="1"/>
    </xf>
    <xf numFmtId="0" fontId="20" fillId="0" borderId="7" xfId="1" applyNumberFormat="1" applyFont="1" applyFill="1" applyBorder="1" applyAlignment="1" applyProtection="1">
      <alignment vertical="center" wrapText="1"/>
      <protection hidden="1"/>
    </xf>
    <xf numFmtId="0" fontId="20" fillId="0" borderId="31" xfId="1" applyNumberFormat="1" applyFont="1" applyFill="1" applyBorder="1" applyAlignment="1" applyProtection="1">
      <alignment vertical="center" wrapText="1"/>
      <protection hidden="1"/>
    </xf>
    <xf numFmtId="0" fontId="20" fillId="0" borderId="30" xfId="1" applyNumberFormat="1" applyFont="1" applyFill="1" applyBorder="1" applyAlignment="1" applyProtection="1">
      <alignment vertical="center" wrapText="1"/>
      <protection hidden="1"/>
    </xf>
    <xf numFmtId="3" fontId="20" fillId="0" borderId="1" xfId="1" applyNumberFormat="1" applyFont="1" applyFill="1" applyBorder="1" applyAlignment="1" applyProtection="1">
      <protection hidden="1"/>
    </xf>
    <xf numFmtId="0" fontId="19" fillId="0" borderId="7" xfId="1" applyNumberFormat="1" applyFont="1" applyFill="1" applyBorder="1" applyAlignment="1" applyProtection="1">
      <alignment vertical="center" wrapText="1"/>
      <protection hidden="1"/>
    </xf>
    <xf numFmtId="0" fontId="19" fillId="0" borderId="31" xfId="1" applyNumberFormat="1" applyFont="1" applyFill="1" applyBorder="1" applyAlignment="1" applyProtection="1">
      <alignment vertical="center" wrapText="1"/>
      <protection hidden="1"/>
    </xf>
    <xf numFmtId="0" fontId="19" fillId="0" borderId="30" xfId="1" applyNumberFormat="1" applyFont="1" applyFill="1" applyBorder="1" applyAlignment="1" applyProtection="1">
      <alignment vertical="center" wrapText="1"/>
      <protection hidden="1"/>
    </xf>
    <xf numFmtId="3" fontId="19" fillId="0" borderId="1" xfId="1" applyNumberFormat="1" applyFont="1" applyFill="1" applyBorder="1" applyAlignment="1" applyProtection="1">
      <protection hidden="1"/>
    </xf>
    <xf numFmtId="167" fontId="16" fillId="0" borderId="7" xfId="1" applyNumberFormat="1" applyFont="1" applyFill="1" applyBorder="1" applyAlignment="1" applyProtection="1">
      <alignment vertical="center" wrapText="1"/>
      <protection hidden="1"/>
    </xf>
    <xf numFmtId="167" fontId="16" fillId="0" borderId="31" xfId="1" applyNumberFormat="1" applyFont="1" applyFill="1" applyBorder="1" applyAlignment="1" applyProtection="1">
      <alignment vertical="center" wrapText="1"/>
      <protection hidden="1"/>
    </xf>
    <xf numFmtId="167" fontId="16" fillId="0" borderId="30" xfId="1" applyNumberFormat="1" applyFont="1" applyFill="1" applyBorder="1" applyAlignment="1" applyProtection="1">
      <alignment vertical="center" wrapText="1"/>
      <protection hidden="1"/>
    </xf>
    <xf numFmtId="0" fontId="20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vertical="center" wrapText="1"/>
      <protection hidden="1"/>
    </xf>
    <xf numFmtId="0" fontId="15" fillId="0" borderId="0" xfId="1" applyNumberFormat="1" applyFont="1" applyFill="1" applyBorder="1" applyAlignment="1" applyProtection="1">
      <alignment horizontal="center" wrapText="1"/>
      <protection hidden="1"/>
    </xf>
    <xf numFmtId="0" fontId="24" fillId="0" borderId="0" xfId="0" applyFont="1" applyBorder="1" applyAlignment="1">
      <alignment wrapText="1"/>
    </xf>
  </cellXfs>
  <cellStyles count="7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zoomScale="60" zoomScaleNormal="80" workbookViewId="0"/>
  </sheetViews>
  <sheetFormatPr defaultRowHeight="11.25" x14ac:dyDescent="0.2"/>
  <cols>
    <col min="1" max="1" width="43.83203125" style="2" customWidth="1"/>
    <col min="2" max="2" width="75" style="3" customWidth="1"/>
    <col min="3" max="3" width="24" style="1" customWidth="1"/>
    <col min="4" max="4" width="25" customWidth="1"/>
    <col min="5" max="5" width="24.1640625" customWidth="1"/>
    <col min="7" max="8" width="13.33203125" bestFit="1" customWidth="1"/>
  </cols>
  <sheetData>
    <row r="1" spans="1:5" ht="18.75" x14ac:dyDescent="0.3">
      <c r="D1" s="293" t="s">
        <v>22</v>
      </c>
      <c r="E1" s="293"/>
    </row>
    <row r="2" spans="1:5" ht="18.75" x14ac:dyDescent="0.3">
      <c r="D2" s="293" t="s">
        <v>25</v>
      </c>
      <c r="E2" s="293"/>
    </row>
    <row r="3" spans="1:5" ht="18.75" x14ac:dyDescent="0.3">
      <c r="D3" s="293" t="s">
        <v>31</v>
      </c>
      <c r="E3" s="293"/>
    </row>
    <row r="4" spans="1:5" ht="18.75" x14ac:dyDescent="0.3">
      <c r="D4" s="6" t="s">
        <v>259</v>
      </c>
      <c r="E4" s="6"/>
    </row>
    <row r="5" spans="1:5" ht="18.75" hidden="1" x14ac:dyDescent="0.3">
      <c r="D5" s="19"/>
      <c r="E5" s="6"/>
    </row>
    <row r="6" spans="1:5" ht="18.75" hidden="1" x14ac:dyDescent="0.3">
      <c r="D6" s="20"/>
      <c r="E6" s="6"/>
    </row>
    <row r="7" spans="1:5" ht="18.75" hidden="1" x14ac:dyDescent="0.3">
      <c r="D7" s="20"/>
      <c r="E7" s="6"/>
    </row>
    <row r="8" spans="1:5" ht="18.75" x14ac:dyDescent="0.3">
      <c r="D8" s="6"/>
      <c r="E8" s="6"/>
    </row>
    <row r="10" spans="1:5" ht="39" customHeight="1" x14ac:dyDescent="0.3">
      <c r="A10" s="294" t="s">
        <v>221</v>
      </c>
      <c r="B10" s="295"/>
      <c r="C10" s="295"/>
      <c r="D10" s="295"/>
      <c r="E10" s="295"/>
    </row>
    <row r="11" spans="1:5" ht="20.25" x14ac:dyDescent="0.3">
      <c r="A11" s="295" t="s">
        <v>222</v>
      </c>
      <c r="B11" s="294"/>
      <c r="C11" s="294"/>
      <c r="D11" s="294"/>
      <c r="E11" s="294"/>
    </row>
    <row r="12" spans="1:5" ht="20.25" x14ac:dyDescent="0.3">
      <c r="A12" s="7"/>
      <c r="B12" s="8"/>
      <c r="C12" s="9"/>
      <c r="D12" s="10"/>
      <c r="E12" s="11" t="s">
        <v>19</v>
      </c>
    </row>
    <row r="15" spans="1:5" s="14" customFormat="1" ht="55.5" customHeight="1" x14ac:dyDescent="0.2">
      <c r="A15" s="12" t="s">
        <v>1</v>
      </c>
      <c r="B15" s="13" t="s">
        <v>0</v>
      </c>
      <c r="C15" s="13" t="s">
        <v>23</v>
      </c>
      <c r="D15" s="13" t="s">
        <v>24</v>
      </c>
      <c r="E15" s="13" t="s">
        <v>28</v>
      </c>
    </row>
    <row r="16" spans="1:5" ht="37.5" hidden="1" x14ac:dyDescent="0.3">
      <c r="A16" s="4" t="s">
        <v>20</v>
      </c>
      <c r="B16" s="15" t="s">
        <v>2</v>
      </c>
      <c r="C16" s="5"/>
      <c r="D16" s="5"/>
      <c r="E16" s="5"/>
    </row>
    <row r="17" spans="1:8" ht="56.25" x14ac:dyDescent="0.3">
      <c r="A17" s="4" t="s">
        <v>4</v>
      </c>
      <c r="B17" s="15" t="s">
        <v>3</v>
      </c>
      <c r="C17" s="5">
        <f>C18</f>
        <v>0</v>
      </c>
      <c r="D17" s="5">
        <f>D18</f>
        <v>0</v>
      </c>
      <c r="E17" s="5">
        <f>E18</f>
        <v>0</v>
      </c>
    </row>
    <row r="18" spans="1:8" ht="37.5" customHeight="1" x14ac:dyDescent="0.3">
      <c r="A18" s="4" t="s">
        <v>6</v>
      </c>
      <c r="B18" s="15" t="s">
        <v>5</v>
      </c>
      <c r="C18" s="5">
        <f>C19+C23</f>
        <v>0</v>
      </c>
      <c r="D18" s="5">
        <f>D19+D23</f>
        <v>0</v>
      </c>
      <c r="E18" s="5">
        <f>E19+E23</f>
        <v>0</v>
      </c>
      <c r="G18" s="18"/>
      <c r="H18" s="18"/>
    </row>
    <row r="19" spans="1:8" ht="18.75" x14ac:dyDescent="0.3">
      <c r="A19" s="4" t="s">
        <v>8</v>
      </c>
      <c r="B19" s="15" t="s">
        <v>7</v>
      </c>
      <c r="C19" s="5">
        <f>C20</f>
        <v>-5766580</v>
      </c>
      <c r="D19" s="5">
        <f t="shared" ref="D19:E21" si="0">D20</f>
        <v>-5072300</v>
      </c>
      <c r="E19" s="5">
        <f t="shared" si="0"/>
        <v>-5500200</v>
      </c>
    </row>
    <row r="20" spans="1:8" ht="18.75" x14ac:dyDescent="0.3">
      <c r="A20" s="4" t="s">
        <v>10</v>
      </c>
      <c r="B20" s="15" t="s">
        <v>9</v>
      </c>
      <c r="C20" s="5">
        <f>C21</f>
        <v>-5766580</v>
      </c>
      <c r="D20" s="5">
        <f t="shared" si="0"/>
        <v>-5072300</v>
      </c>
      <c r="E20" s="5">
        <f t="shared" si="0"/>
        <v>-5500200</v>
      </c>
    </row>
    <row r="21" spans="1:8" ht="37.5" x14ac:dyDescent="0.3">
      <c r="A21" s="4" t="s">
        <v>12</v>
      </c>
      <c r="B21" s="15" t="s">
        <v>11</v>
      </c>
      <c r="C21" s="5">
        <f>C22</f>
        <v>-5766580</v>
      </c>
      <c r="D21" s="5">
        <f t="shared" si="0"/>
        <v>-5072300</v>
      </c>
      <c r="E21" s="5">
        <f t="shared" si="0"/>
        <v>-5500200</v>
      </c>
    </row>
    <row r="22" spans="1:8" ht="37.5" x14ac:dyDescent="0.3">
      <c r="A22" s="4" t="s">
        <v>26</v>
      </c>
      <c r="B22" s="15" t="s">
        <v>29</v>
      </c>
      <c r="C22" s="5">
        <f>'Приложение 2 доходы'!C10*(-1)</f>
        <v>-5766580</v>
      </c>
      <c r="D22" s="5">
        <f>'Приложение 2 доходы'!D10*(-1)</f>
        <v>-5072300</v>
      </c>
      <c r="E22" s="5">
        <f>'Приложение 2 доходы'!E10*(-1)</f>
        <v>-5500200</v>
      </c>
    </row>
    <row r="23" spans="1:8" ht="18.75" x14ac:dyDescent="0.3">
      <c r="A23" s="4" t="s">
        <v>14</v>
      </c>
      <c r="B23" s="15" t="s">
        <v>13</v>
      </c>
      <c r="C23" s="5">
        <f>C24</f>
        <v>5766580</v>
      </c>
      <c r="D23" s="5">
        <f t="shared" ref="D23:E25" si="1">D24</f>
        <v>5072300</v>
      </c>
      <c r="E23" s="5">
        <f t="shared" si="1"/>
        <v>5500200</v>
      </c>
    </row>
    <row r="24" spans="1:8" ht="18.75" x14ac:dyDescent="0.3">
      <c r="A24" s="4" t="s">
        <v>16</v>
      </c>
      <c r="B24" s="15" t="s">
        <v>15</v>
      </c>
      <c r="C24" s="5">
        <f>C25</f>
        <v>5766580</v>
      </c>
      <c r="D24" s="5">
        <f t="shared" si="1"/>
        <v>5072300</v>
      </c>
      <c r="E24" s="5">
        <f t="shared" si="1"/>
        <v>5500200</v>
      </c>
    </row>
    <row r="25" spans="1:8" ht="39.75" customHeight="1" x14ac:dyDescent="0.3">
      <c r="A25" s="4" t="s">
        <v>18</v>
      </c>
      <c r="B25" s="15" t="s">
        <v>17</v>
      </c>
      <c r="C25" s="5">
        <f>C26</f>
        <v>5766580</v>
      </c>
      <c r="D25" s="5">
        <f t="shared" si="1"/>
        <v>5072300</v>
      </c>
      <c r="E25" s="5">
        <f t="shared" si="1"/>
        <v>5500200</v>
      </c>
    </row>
    <row r="26" spans="1:8" ht="39.75" customHeight="1" x14ac:dyDescent="0.3">
      <c r="A26" s="4" t="s">
        <v>27</v>
      </c>
      <c r="B26" s="15" t="s">
        <v>30</v>
      </c>
      <c r="C26" s="5">
        <f>'Приложение 5'!X10</f>
        <v>5766580</v>
      </c>
      <c r="D26" s="5">
        <f>'Приложение 5'!Y10</f>
        <v>5072300</v>
      </c>
      <c r="E26" s="5">
        <f>'Приложение 5'!Z10</f>
        <v>5500200</v>
      </c>
    </row>
    <row r="27" spans="1:8" ht="39.75" customHeight="1" x14ac:dyDescent="0.3">
      <c r="A27" s="4"/>
      <c r="B27" s="15" t="s">
        <v>21</v>
      </c>
      <c r="C27" s="5">
        <v>0</v>
      </c>
      <c r="D27" s="5">
        <v>0</v>
      </c>
      <c r="E27" s="5">
        <v>0</v>
      </c>
    </row>
    <row r="28" spans="1:8" x14ac:dyDescent="0.2">
      <c r="B28" s="16"/>
      <c r="C28" s="17"/>
      <c r="D28" s="18"/>
      <c r="E28" s="18"/>
    </row>
    <row r="29" spans="1:8" x14ac:dyDescent="0.2">
      <c r="B29" s="16"/>
      <c r="C29" s="17"/>
      <c r="D29" s="18"/>
      <c r="E29" s="18"/>
    </row>
    <row r="30" spans="1:8" x14ac:dyDescent="0.2">
      <c r="B30" s="16"/>
      <c r="C30" s="17"/>
      <c r="D30" s="18"/>
      <c r="E30" s="18"/>
    </row>
    <row r="31" spans="1:8" x14ac:dyDescent="0.2">
      <c r="B31" s="16"/>
      <c r="C31" s="17"/>
      <c r="D31" s="18"/>
      <c r="E31" s="18"/>
    </row>
    <row r="32" spans="1:8" x14ac:dyDescent="0.2">
      <c r="B32" s="16"/>
      <c r="C32" s="17"/>
      <c r="D32" s="18"/>
      <c r="E32" s="18"/>
    </row>
    <row r="33" spans="2:5" x14ac:dyDescent="0.2">
      <c r="B33" s="16"/>
      <c r="C33" s="17"/>
      <c r="D33" s="18"/>
      <c r="E33" s="18"/>
    </row>
    <row r="34" spans="2:5" x14ac:dyDescent="0.2">
      <c r="B34" s="16"/>
      <c r="C34" s="17"/>
      <c r="D34" s="18"/>
      <c r="E34" s="18"/>
    </row>
    <row r="35" spans="2:5" x14ac:dyDescent="0.2">
      <c r="B35" s="16"/>
      <c r="C35" s="17"/>
      <c r="D35" s="18"/>
      <c r="E35" s="18"/>
    </row>
    <row r="36" spans="2:5" x14ac:dyDescent="0.2">
      <c r="B36" s="16"/>
      <c r="C36" s="17"/>
      <c r="D36" s="18"/>
      <c r="E36" s="18"/>
    </row>
    <row r="37" spans="2:5" x14ac:dyDescent="0.2">
      <c r="B37" s="16"/>
      <c r="C37" s="17"/>
      <c r="D37" s="18"/>
      <c r="E37" s="18"/>
    </row>
    <row r="38" spans="2:5" x14ac:dyDescent="0.2">
      <c r="B38" s="16"/>
      <c r="C38" s="17"/>
      <c r="D38" s="18"/>
      <c r="E38" s="18"/>
    </row>
    <row r="39" spans="2:5" x14ac:dyDescent="0.2">
      <c r="B39" s="16"/>
      <c r="C39" s="17"/>
      <c r="D39" s="18"/>
      <c r="E39" s="18"/>
    </row>
    <row r="40" spans="2:5" x14ac:dyDescent="0.2">
      <c r="B40" s="16"/>
      <c r="C40" s="17"/>
      <c r="D40" s="18"/>
      <c r="E40" s="18"/>
    </row>
    <row r="41" spans="2:5" x14ac:dyDescent="0.2">
      <c r="B41" s="16"/>
      <c r="C41" s="17"/>
      <c r="D41" s="18"/>
      <c r="E41" s="18"/>
    </row>
    <row r="42" spans="2:5" x14ac:dyDescent="0.2">
      <c r="B42" s="16"/>
      <c r="C42" s="17"/>
      <c r="D42" s="18"/>
      <c r="E42" s="18"/>
    </row>
    <row r="43" spans="2:5" x14ac:dyDescent="0.2">
      <c r="B43" s="16"/>
      <c r="C43" s="17"/>
      <c r="D43" s="18"/>
      <c r="E43" s="18"/>
    </row>
    <row r="44" spans="2:5" x14ac:dyDescent="0.2">
      <c r="B44" s="16"/>
      <c r="C44" s="17"/>
      <c r="D44" s="18"/>
      <c r="E44" s="18"/>
    </row>
    <row r="45" spans="2:5" x14ac:dyDescent="0.2">
      <c r="B45" s="16"/>
      <c r="C45" s="17"/>
      <c r="D45" s="18"/>
      <c r="E45" s="18"/>
    </row>
    <row r="46" spans="2:5" x14ac:dyDescent="0.2">
      <c r="B46" s="16"/>
      <c r="C46" s="17"/>
      <c r="D46" s="18"/>
      <c r="E46" s="18"/>
    </row>
    <row r="47" spans="2:5" x14ac:dyDescent="0.2">
      <c r="B47" s="16"/>
      <c r="C47" s="17"/>
      <c r="D47" s="18"/>
      <c r="E47" s="18"/>
    </row>
    <row r="48" spans="2:5" x14ac:dyDescent="0.2">
      <c r="B48" s="16"/>
      <c r="C48" s="17"/>
      <c r="D48" s="18"/>
      <c r="E48" s="18"/>
    </row>
    <row r="49" spans="2:5" x14ac:dyDescent="0.2">
      <c r="B49" s="16"/>
      <c r="C49" s="17"/>
      <c r="D49" s="18"/>
      <c r="E49" s="18"/>
    </row>
    <row r="50" spans="2:5" x14ac:dyDescent="0.2">
      <c r="B50" s="16"/>
    </row>
    <row r="51" spans="2:5" x14ac:dyDescent="0.2">
      <c r="B51" s="16"/>
    </row>
  </sheetData>
  <mergeCells count="5">
    <mergeCell ref="D2:E2"/>
    <mergeCell ref="D3:E3"/>
    <mergeCell ref="A10:E10"/>
    <mergeCell ref="D1:E1"/>
    <mergeCell ref="A11:E11"/>
  </mergeCells>
  <phoneticPr fontId="4" type="noConversion"/>
  <pageMargins left="0.59055118110236227" right="0.2" top="0.55118110236220474" bottom="0.47244094488188981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view="pageBreakPreview" zoomScale="60" zoomScaleNormal="80" workbookViewId="0"/>
  </sheetViews>
  <sheetFormatPr defaultRowHeight="15.75" x14ac:dyDescent="0.2"/>
  <cols>
    <col min="1" max="1" width="31.5" style="21" customWidth="1"/>
    <col min="2" max="2" width="96.33203125" style="22" customWidth="1"/>
    <col min="3" max="4" width="17.1640625" style="25" customWidth="1"/>
    <col min="5" max="5" width="18" style="25" customWidth="1"/>
  </cols>
  <sheetData>
    <row r="1" spans="1:5" x14ac:dyDescent="0.2">
      <c r="C1" s="23"/>
      <c r="D1" s="23"/>
      <c r="E1" s="24" t="s">
        <v>254</v>
      </c>
    </row>
    <row r="2" spans="1:5" x14ac:dyDescent="0.2">
      <c r="C2" s="23"/>
      <c r="D2" s="23"/>
      <c r="E2" s="23" t="s">
        <v>25</v>
      </c>
    </row>
    <row r="3" spans="1:5" x14ac:dyDescent="0.2">
      <c r="C3" s="23"/>
      <c r="D3" s="23"/>
      <c r="E3" s="23" t="s">
        <v>32</v>
      </c>
    </row>
    <row r="4" spans="1:5" x14ac:dyDescent="0.2">
      <c r="C4" s="23"/>
      <c r="D4" s="23"/>
      <c r="E4" s="23" t="s">
        <v>259</v>
      </c>
    </row>
    <row r="6" spans="1:5" ht="39.75" customHeight="1" x14ac:dyDescent="0.3">
      <c r="A6" s="296" t="s">
        <v>253</v>
      </c>
      <c r="B6" s="296"/>
      <c r="C6" s="296"/>
      <c r="D6" s="296"/>
      <c r="E6" s="296"/>
    </row>
    <row r="7" spans="1:5" x14ac:dyDescent="0.2">
      <c r="E7" s="25" t="s">
        <v>19</v>
      </c>
    </row>
    <row r="8" spans="1:5" ht="48" customHeight="1" x14ac:dyDescent="0.2">
      <c r="A8" s="297" t="s">
        <v>33</v>
      </c>
      <c r="B8" s="298" t="s">
        <v>34</v>
      </c>
      <c r="C8" s="26" t="s">
        <v>24</v>
      </c>
      <c r="D8" s="26" t="s">
        <v>28</v>
      </c>
      <c r="E8" s="26" t="s">
        <v>207</v>
      </c>
    </row>
    <row r="9" spans="1:5" ht="16.5" hidden="1" customHeight="1" x14ac:dyDescent="0.2">
      <c r="A9" s="297"/>
      <c r="B9" s="298"/>
      <c r="C9" s="26" t="s">
        <v>35</v>
      </c>
      <c r="D9" s="26" t="s">
        <v>35</v>
      </c>
      <c r="E9" s="26" t="s">
        <v>35</v>
      </c>
    </row>
    <row r="10" spans="1:5" s="27" customFormat="1" ht="31.5" x14ac:dyDescent="0.25">
      <c r="A10" s="290" t="s">
        <v>36</v>
      </c>
      <c r="B10" s="266" t="s">
        <v>37</v>
      </c>
      <c r="C10" s="267">
        <f>C11+C53</f>
        <v>5766580</v>
      </c>
      <c r="D10" s="267">
        <f>D11+D53</f>
        <v>5072300</v>
      </c>
      <c r="E10" s="267">
        <f>E11+E53</f>
        <v>5500200</v>
      </c>
    </row>
    <row r="11" spans="1:5" s="27" customFormat="1" x14ac:dyDescent="0.25">
      <c r="A11" s="290" t="s">
        <v>38</v>
      </c>
      <c r="B11" s="266" t="s">
        <v>39</v>
      </c>
      <c r="C11" s="267">
        <f>C12+C18+C28+C39+C50</f>
        <v>1785450</v>
      </c>
      <c r="D11" s="267">
        <f>D12+D18+D28+D39</f>
        <v>1762000</v>
      </c>
      <c r="E11" s="267">
        <f>E12+E18+E28+E39</f>
        <v>1808000</v>
      </c>
    </row>
    <row r="12" spans="1:5" s="27" customFormat="1" x14ac:dyDescent="0.25">
      <c r="A12" s="290" t="s">
        <v>40</v>
      </c>
      <c r="B12" s="266" t="s">
        <v>41</v>
      </c>
      <c r="C12" s="267">
        <f>C13</f>
        <v>224000</v>
      </c>
      <c r="D12" s="267">
        <f>D13</f>
        <v>231000</v>
      </c>
      <c r="E12" s="267">
        <f>E13</f>
        <v>238000</v>
      </c>
    </row>
    <row r="13" spans="1:5" s="27" customFormat="1" x14ac:dyDescent="0.25">
      <c r="A13" s="290" t="s">
        <v>42</v>
      </c>
      <c r="B13" s="266" t="s">
        <v>43</v>
      </c>
      <c r="C13" s="267">
        <f>C14+C16</f>
        <v>224000</v>
      </c>
      <c r="D13" s="267">
        <f>D14+D16</f>
        <v>231000</v>
      </c>
      <c r="E13" s="267">
        <f>E14+E16</f>
        <v>238000</v>
      </c>
    </row>
    <row r="14" spans="1:5" s="27" customFormat="1" ht="63" x14ac:dyDescent="0.25">
      <c r="A14" s="290" t="s">
        <v>44</v>
      </c>
      <c r="B14" s="266" t="s">
        <v>45</v>
      </c>
      <c r="C14" s="267">
        <f>C15</f>
        <v>220000</v>
      </c>
      <c r="D14" s="267">
        <f>D15</f>
        <v>227000</v>
      </c>
      <c r="E14" s="267">
        <f>E15</f>
        <v>234000</v>
      </c>
    </row>
    <row r="15" spans="1:5" s="27" customFormat="1" ht="94.5" x14ac:dyDescent="0.25">
      <c r="A15" s="291" t="s">
        <v>46</v>
      </c>
      <c r="B15" s="266" t="s">
        <v>234</v>
      </c>
      <c r="C15" s="267">
        <v>220000</v>
      </c>
      <c r="D15" s="267">
        <v>227000</v>
      </c>
      <c r="E15" s="267">
        <v>234000</v>
      </c>
    </row>
    <row r="16" spans="1:5" ht="47.25" x14ac:dyDescent="0.25">
      <c r="A16" s="290" t="s">
        <v>47</v>
      </c>
      <c r="B16" s="266" t="s">
        <v>48</v>
      </c>
      <c r="C16" s="267">
        <f>C17</f>
        <v>4000</v>
      </c>
      <c r="D16" s="267">
        <f>D17</f>
        <v>4000</v>
      </c>
      <c r="E16" s="267">
        <f>E17</f>
        <v>4000</v>
      </c>
    </row>
    <row r="17" spans="1:5" ht="63" x14ac:dyDescent="0.25">
      <c r="A17" s="291" t="s">
        <v>49</v>
      </c>
      <c r="B17" s="266" t="s">
        <v>235</v>
      </c>
      <c r="C17" s="267">
        <v>4000</v>
      </c>
      <c r="D17" s="267">
        <v>4000</v>
      </c>
      <c r="E17" s="267">
        <v>4000</v>
      </c>
    </row>
    <row r="18" spans="1:5" ht="31.5" x14ac:dyDescent="0.25">
      <c r="A18" s="290" t="s">
        <v>50</v>
      </c>
      <c r="B18" s="266" t="s">
        <v>51</v>
      </c>
      <c r="C18" s="267">
        <f>C19</f>
        <v>686000</v>
      </c>
      <c r="D18" s="267">
        <f>D19</f>
        <v>702000</v>
      </c>
      <c r="E18" s="267">
        <f>E19</f>
        <v>717000</v>
      </c>
    </row>
    <row r="19" spans="1:5" s="27" customFormat="1" ht="31.5" x14ac:dyDescent="0.25">
      <c r="A19" s="290" t="s">
        <v>52</v>
      </c>
      <c r="B19" s="266" t="s">
        <v>53</v>
      </c>
      <c r="C19" s="267">
        <f>C20+C22+C24+C27</f>
        <v>686000</v>
      </c>
      <c r="D19" s="267">
        <f>D20+D22+D24+D27</f>
        <v>702000</v>
      </c>
      <c r="E19" s="267">
        <f>E20+E22+E24+E27</f>
        <v>717000</v>
      </c>
    </row>
    <row r="20" spans="1:5" s="27" customFormat="1" ht="63" x14ac:dyDescent="0.25">
      <c r="A20" s="291" t="s">
        <v>54</v>
      </c>
      <c r="B20" s="266" t="s">
        <v>55</v>
      </c>
      <c r="C20" s="267">
        <f>C21</f>
        <v>310000</v>
      </c>
      <c r="D20" s="267">
        <f>D21</f>
        <v>314000</v>
      </c>
      <c r="E20" s="267">
        <f>E21</f>
        <v>316000</v>
      </c>
    </row>
    <row r="21" spans="1:5" ht="94.5" x14ac:dyDescent="0.25">
      <c r="A21" s="291" t="s">
        <v>56</v>
      </c>
      <c r="B21" s="266" t="s">
        <v>57</v>
      </c>
      <c r="C21" s="267">
        <v>310000</v>
      </c>
      <c r="D21" s="267">
        <v>314000</v>
      </c>
      <c r="E21" s="267">
        <v>316000</v>
      </c>
    </row>
    <row r="22" spans="1:5" ht="78.75" x14ac:dyDescent="0.25">
      <c r="A22" s="291" t="s">
        <v>58</v>
      </c>
      <c r="B22" s="266" t="s">
        <v>59</v>
      </c>
      <c r="C22" s="267">
        <f>C23</f>
        <v>2000</v>
      </c>
      <c r="D22" s="267">
        <f>D23</f>
        <v>2000</v>
      </c>
      <c r="E22" s="267">
        <f>E23</f>
        <v>2000</v>
      </c>
    </row>
    <row r="23" spans="1:5" ht="110.25" x14ac:dyDescent="0.25">
      <c r="A23" s="291" t="s">
        <v>60</v>
      </c>
      <c r="B23" s="266" t="s">
        <v>61</v>
      </c>
      <c r="C23" s="267">
        <v>2000</v>
      </c>
      <c r="D23" s="267">
        <v>2000</v>
      </c>
      <c r="E23" s="267">
        <v>2000</v>
      </c>
    </row>
    <row r="24" spans="1:5" ht="63" x14ac:dyDescent="0.25">
      <c r="A24" s="291" t="s">
        <v>62</v>
      </c>
      <c r="B24" s="266" t="s">
        <v>63</v>
      </c>
      <c r="C24" s="267">
        <f>C25</f>
        <v>413000</v>
      </c>
      <c r="D24" s="267">
        <f>D25</f>
        <v>425000</v>
      </c>
      <c r="E24" s="267">
        <f>E25</f>
        <v>440000</v>
      </c>
    </row>
    <row r="25" spans="1:5" s="27" customFormat="1" ht="94.5" x14ac:dyDescent="0.25">
      <c r="A25" s="291" t="s">
        <v>64</v>
      </c>
      <c r="B25" s="266" t="s">
        <v>65</v>
      </c>
      <c r="C25" s="267">
        <v>413000</v>
      </c>
      <c r="D25" s="267">
        <v>425000</v>
      </c>
      <c r="E25" s="267">
        <v>440000</v>
      </c>
    </row>
    <row r="26" spans="1:5" s="28" customFormat="1" ht="63" x14ac:dyDescent="0.25">
      <c r="A26" s="291" t="s">
        <v>66</v>
      </c>
      <c r="B26" s="266" t="s">
        <v>67</v>
      </c>
      <c r="C26" s="267">
        <f>C27</f>
        <v>-39000</v>
      </c>
      <c r="D26" s="267">
        <f>D27</f>
        <v>-39000</v>
      </c>
      <c r="E26" s="267">
        <f>E27</f>
        <v>-41000</v>
      </c>
    </row>
    <row r="27" spans="1:5" s="27" customFormat="1" ht="94.5" x14ac:dyDescent="0.25">
      <c r="A27" s="291" t="s">
        <v>68</v>
      </c>
      <c r="B27" s="266" t="s">
        <v>69</v>
      </c>
      <c r="C27" s="267">
        <v>-39000</v>
      </c>
      <c r="D27" s="267">
        <v>-39000</v>
      </c>
      <c r="E27" s="267">
        <v>-41000</v>
      </c>
    </row>
    <row r="28" spans="1:5" s="27" customFormat="1" x14ac:dyDescent="0.25">
      <c r="A28" s="290" t="s">
        <v>70</v>
      </c>
      <c r="B28" s="266" t="s">
        <v>71</v>
      </c>
      <c r="C28" s="267">
        <f>C29+C36</f>
        <v>10000</v>
      </c>
      <c r="D28" s="267">
        <f>D29+D36</f>
        <v>30000</v>
      </c>
      <c r="E28" s="267">
        <f>E29+E36</f>
        <v>20000</v>
      </c>
    </row>
    <row r="29" spans="1:5" s="27" customFormat="1" ht="31.5" x14ac:dyDescent="0.25">
      <c r="A29" s="290" t="s">
        <v>72</v>
      </c>
      <c r="B29" s="266" t="s">
        <v>73</v>
      </c>
      <c r="C29" s="267">
        <f>C30+C33</f>
        <v>0</v>
      </c>
      <c r="D29" s="267">
        <f>D30+D33</f>
        <v>0</v>
      </c>
      <c r="E29" s="267">
        <f>E30+E33</f>
        <v>0</v>
      </c>
    </row>
    <row r="30" spans="1:5" s="27" customFormat="1" ht="31.5" x14ac:dyDescent="0.25">
      <c r="A30" s="290" t="s">
        <v>74</v>
      </c>
      <c r="B30" s="266" t="s">
        <v>75</v>
      </c>
      <c r="C30" s="267">
        <f t="shared" ref="C30:E31" si="0">C31</f>
        <v>0</v>
      </c>
      <c r="D30" s="267">
        <f t="shared" si="0"/>
        <v>0</v>
      </c>
      <c r="E30" s="267">
        <f t="shared" si="0"/>
        <v>0</v>
      </c>
    </row>
    <row r="31" spans="1:5" ht="31.5" x14ac:dyDescent="0.25">
      <c r="A31" s="290" t="s">
        <v>76</v>
      </c>
      <c r="B31" s="266" t="s">
        <v>75</v>
      </c>
      <c r="C31" s="267">
        <f t="shared" si="0"/>
        <v>0</v>
      </c>
      <c r="D31" s="267">
        <f t="shared" si="0"/>
        <v>0</v>
      </c>
      <c r="E31" s="267">
        <f t="shared" si="0"/>
        <v>0</v>
      </c>
    </row>
    <row r="32" spans="1:5" ht="47.25" x14ac:dyDescent="0.25">
      <c r="A32" s="291" t="s">
        <v>77</v>
      </c>
      <c r="B32" s="266" t="s">
        <v>236</v>
      </c>
      <c r="C32" s="267">
        <v>0</v>
      </c>
      <c r="D32" s="267">
        <v>0</v>
      </c>
      <c r="E32" s="267">
        <v>0</v>
      </c>
    </row>
    <row r="33" spans="1:5" ht="31.5" x14ac:dyDescent="0.25">
      <c r="A33" s="290" t="s">
        <v>78</v>
      </c>
      <c r="B33" s="266" t="s">
        <v>79</v>
      </c>
      <c r="C33" s="267">
        <f t="shared" ref="C33:E34" si="1">C34</f>
        <v>0</v>
      </c>
      <c r="D33" s="267">
        <f t="shared" si="1"/>
        <v>0</v>
      </c>
      <c r="E33" s="267">
        <f t="shared" si="1"/>
        <v>0</v>
      </c>
    </row>
    <row r="34" spans="1:5" ht="31.5" x14ac:dyDescent="0.25">
      <c r="A34" s="290" t="s">
        <v>80</v>
      </c>
      <c r="B34" s="266" t="s">
        <v>79</v>
      </c>
      <c r="C34" s="267">
        <f t="shared" si="1"/>
        <v>0</v>
      </c>
      <c r="D34" s="267">
        <f t="shared" si="1"/>
        <v>0</v>
      </c>
      <c r="E34" s="267">
        <f t="shared" si="1"/>
        <v>0</v>
      </c>
    </row>
    <row r="35" spans="1:5" s="27" customFormat="1" ht="78.75" x14ac:dyDescent="0.25">
      <c r="A35" s="291" t="s">
        <v>81</v>
      </c>
      <c r="B35" s="266" t="s">
        <v>237</v>
      </c>
      <c r="C35" s="267">
        <v>0</v>
      </c>
      <c r="D35" s="267">
        <v>0</v>
      </c>
      <c r="E35" s="267">
        <v>0</v>
      </c>
    </row>
    <row r="36" spans="1:5" s="27" customFormat="1" x14ac:dyDescent="0.25">
      <c r="A36" s="290" t="s">
        <v>82</v>
      </c>
      <c r="B36" s="266" t="s">
        <v>83</v>
      </c>
      <c r="C36" s="267">
        <f t="shared" ref="C36:E37" si="2">C37</f>
        <v>10000</v>
      </c>
      <c r="D36" s="267">
        <f t="shared" si="2"/>
        <v>30000</v>
      </c>
      <c r="E36" s="267">
        <f t="shared" si="2"/>
        <v>20000</v>
      </c>
    </row>
    <row r="37" spans="1:5" x14ac:dyDescent="0.25">
      <c r="A37" s="290" t="s">
        <v>84</v>
      </c>
      <c r="B37" s="266" t="s">
        <v>83</v>
      </c>
      <c r="C37" s="267">
        <f t="shared" si="2"/>
        <v>10000</v>
      </c>
      <c r="D37" s="267">
        <f t="shared" si="2"/>
        <v>30000</v>
      </c>
      <c r="E37" s="267">
        <f t="shared" si="2"/>
        <v>20000</v>
      </c>
    </row>
    <row r="38" spans="1:5" ht="47.25" x14ac:dyDescent="0.25">
      <c r="A38" s="291" t="s">
        <v>85</v>
      </c>
      <c r="B38" s="266" t="s">
        <v>238</v>
      </c>
      <c r="C38" s="267">
        <v>10000</v>
      </c>
      <c r="D38" s="267">
        <v>30000</v>
      </c>
      <c r="E38" s="267">
        <v>20000</v>
      </c>
    </row>
    <row r="39" spans="1:5" x14ac:dyDescent="0.25">
      <c r="A39" s="290" t="s">
        <v>86</v>
      </c>
      <c r="B39" s="266" t="s">
        <v>87</v>
      </c>
      <c r="C39" s="267">
        <f>C40+C43</f>
        <v>767000</v>
      </c>
      <c r="D39" s="267">
        <f>D40+D43</f>
        <v>799000</v>
      </c>
      <c r="E39" s="267">
        <f>E40+E43</f>
        <v>833000</v>
      </c>
    </row>
    <row r="40" spans="1:5" x14ac:dyDescent="0.25">
      <c r="A40" s="290" t="s">
        <v>88</v>
      </c>
      <c r="B40" s="266" t="s">
        <v>89</v>
      </c>
      <c r="C40" s="267">
        <f t="shared" ref="C40:E41" si="3">C41</f>
        <v>13000</v>
      </c>
      <c r="D40" s="267">
        <f t="shared" si="3"/>
        <v>13000</v>
      </c>
      <c r="E40" s="267">
        <f t="shared" si="3"/>
        <v>13000</v>
      </c>
    </row>
    <row r="41" spans="1:5" ht="31.5" x14ac:dyDescent="0.25">
      <c r="A41" s="290" t="s">
        <v>90</v>
      </c>
      <c r="B41" s="266" t="s">
        <v>91</v>
      </c>
      <c r="C41" s="267">
        <f t="shared" si="3"/>
        <v>13000</v>
      </c>
      <c r="D41" s="267">
        <f t="shared" si="3"/>
        <v>13000</v>
      </c>
      <c r="E41" s="267">
        <f t="shared" si="3"/>
        <v>13000</v>
      </c>
    </row>
    <row r="42" spans="1:5" ht="63" x14ac:dyDescent="0.25">
      <c r="A42" s="291" t="s">
        <v>92</v>
      </c>
      <c r="B42" s="266" t="s">
        <v>239</v>
      </c>
      <c r="C42" s="267">
        <v>13000</v>
      </c>
      <c r="D42" s="267">
        <v>13000</v>
      </c>
      <c r="E42" s="267">
        <v>13000</v>
      </c>
    </row>
    <row r="43" spans="1:5" x14ac:dyDescent="0.25">
      <c r="A43" s="290" t="s">
        <v>93</v>
      </c>
      <c r="B43" s="266" t="s">
        <v>94</v>
      </c>
      <c r="C43" s="267">
        <f>C44+C47</f>
        <v>754000</v>
      </c>
      <c r="D43" s="267">
        <f>D44+D47</f>
        <v>786000</v>
      </c>
      <c r="E43" s="267">
        <f>E44+E47</f>
        <v>820000</v>
      </c>
    </row>
    <row r="44" spans="1:5" x14ac:dyDescent="0.25">
      <c r="A44" s="290" t="s">
        <v>95</v>
      </c>
      <c r="B44" s="266" t="s">
        <v>96</v>
      </c>
      <c r="C44" s="267">
        <f t="shared" ref="C44:E45" si="4">C45</f>
        <v>51000</v>
      </c>
      <c r="D44" s="267">
        <f t="shared" si="4"/>
        <v>51000</v>
      </c>
      <c r="E44" s="267">
        <f t="shared" si="4"/>
        <v>51000</v>
      </c>
    </row>
    <row r="45" spans="1:5" ht="31.5" x14ac:dyDescent="0.25">
      <c r="A45" s="290" t="s">
        <v>97</v>
      </c>
      <c r="B45" s="266" t="s">
        <v>98</v>
      </c>
      <c r="C45" s="267">
        <f t="shared" si="4"/>
        <v>51000</v>
      </c>
      <c r="D45" s="267">
        <f t="shared" si="4"/>
        <v>51000</v>
      </c>
      <c r="E45" s="267">
        <f t="shared" si="4"/>
        <v>51000</v>
      </c>
    </row>
    <row r="46" spans="1:5" ht="63" x14ac:dyDescent="0.25">
      <c r="A46" s="291" t="s">
        <v>99</v>
      </c>
      <c r="B46" s="266" t="s">
        <v>100</v>
      </c>
      <c r="C46" s="267">
        <v>51000</v>
      </c>
      <c r="D46" s="267">
        <v>51000</v>
      </c>
      <c r="E46" s="267">
        <v>51000</v>
      </c>
    </row>
    <row r="47" spans="1:5" x14ac:dyDescent="0.25">
      <c r="A47" s="290" t="s">
        <v>101</v>
      </c>
      <c r="B47" s="266" t="s">
        <v>102</v>
      </c>
      <c r="C47" s="267">
        <f>C49</f>
        <v>703000</v>
      </c>
      <c r="D47" s="267">
        <f>D49</f>
        <v>735000</v>
      </c>
      <c r="E47" s="267">
        <f>E49</f>
        <v>769000</v>
      </c>
    </row>
    <row r="48" spans="1:5" ht="31.5" x14ac:dyDescent="0.25">
      <c r="A48" s="290" t="s">
        <v>103</v>
      </c>
      <c r="B48" s="266" t="s">
        <v>104</v>
      </c>
      <c r="C48" s="267">
        <f>C49</f>
        <v>703000</v>
      </c>
      <c r="D48" s="267">
        <f>D49</f>
        <v>735000</v>
      </c>
      <c r="E48" s="267">
        <f>E49</f>
        <v>769000</v>
      </c>
    </row>
    <row r="49" spans="1:5" ht="63" x14ac:dyDescent="0.25">
      <c r="A49" s="291" t="s">
        <v>105</v>
      </c>
      <c r="B49" s="266" t="s">
        <v>106</v>
      </c>
      <c r="C49" s="267">
        <v>703000</v>
      </c>
      <c r="D49" s="267">
        <v>735000</v>
      </c>
      <c r="E49" s="267">
        <v>769000</v>
      </c>
    </row>
    <row r="50" spans="1:5" x14ac:dyDescent="0.25">
      <c r="A50" s="290" t="s">
        <v>224</v>
      </c>
      <c r="B50" s="266" t="s">
        <v>223</v>
      </c>
      <c r="C50" s="267">
        <f>C51</f>
        <v>98450</v>
      </c>
      <c r="D50" s="267"/>
      <c r="E50" s="267"/>
    </row>
    <row r="51" spans="1:5" x14ac:dyDescent="0.25">
      <c r="A51" s="290" t="s">
        <v>226</v>
      </c>
      <c r="B51" s="266" t="s">
        <v>225</v>
      </c>
      <c r="C51" s="267">
        <f>C52</f>
        <v>98450</v>
      </c>
      <c r="D51" s="267"/>
      <c r="E51" s="267"/>
    </row>
    <row r="52" spans="1:5" x14ac:dyDescent="0.25">
      <c r="A52" s="292" t="s">
        <v>240</v>
      </c>
      <c r="B52" s="266" t="s">
        <v>227</v>
      </c>
      <c r="C52" s="267">
        <v>98450</v>
      </c>
      <c r="D52" s="267"/>
      <c r="E52" s="267"/>
    </row>
    <row r="53" spans="1:5" x14ac:dyDescent="0.25">
      <c r="A53" s="290" t="s">
        <v>107</v>
      </c>
      <c r="B53" s="266" t="s">
        <v>108</v>
      </c>
      <c r="C53" s="267">
        <f>C54</f>
        <v>3981130</v>
      </c>
      <c r="D53" s="267">
        <f>D54</f>
        <v>3310300</v>
      </c>
      <c r="E53" s="267">
        <f>E54</f>
        <v>3692200</v>
      </c>
    </row>
    <row r="54" spans="1:5" ht="31.5" x14ac:dyDescent="0.25">
      <c r="A54" s="290" t="s">
        <v>109</v>
      </c>
      <c r="B54" s="266" t="s">
        <v>110</v>
      </c>
      <c r="C54" s="267">
        <f>C55+C60+C63+C66</f>
        <v>3981130</v>
      </c>
      <c r="D54" s="267">
        <f>D55+D60+D63</f>
        <v>3310300</v>
      </c>
      <c r="E54" s="267">
        <f>E55+E60+E63</f>
        <v>3692200</v>
      </c>
    </row>
    <row r="55" spans="1:5" s="27" customFormat="1" x14ac:dyDescent="0.25">
      <c r="A55" s="290" t="s">
        <v>111</v>
      </c>
      <c r="B55" s="266" t="s">
        <v>112</v>
      </c>
      <c r="C55" s="267">
        <f>C56+C58</f>
        <v>3312000</v>
      </c>
      <c r="D55" s="267">
        <f>D56+D58</f>
        <v>3202000</v>
      </c>
      <c r="E55" s="267">
        <f>E56+E58</f>
        <v>3228000</v>
      </c>
    </row>
    <row r="56" spans="1:5" s="27" customFormat="1" x14ac:dyDescent="0.25">
      <c r="A56" s="290" t="s">
        <v>241</v>
      </c>
      <c r="B56" s="266" t="s">
        <v>206</v>
      </c>
      <c r="C56" s="267">
        <f>C57</f>
        <v>3262000</v>
      </c>
      <c r="D56" s="267">
        <f>D57</f>
        <v>3169000</v>
      </c>
      <c r="E56" s="267">
        <f>E57</f>
        <v>3194000</v>
      </c>
    </row>
    <row r="57" spans="1:5" ht="31.5" x14ac:dyDescent="0.25">
      <c r="A57" s="291" t="s">
        <v>242</v>
      </c>
      <c r="B57" s="266" t="s">
        <v>243</v>
      </c>
      <c r="C57" s="267">
        <v>3262000</v>
      </c>
      <c r="D57" s="267">
        <v>3169000</v>
      </c>
      <c r="E57" s="267">
        <v>3194000</v>
      </c>
    </row>
    <row r="58" spans="1:5" ht="31.5" x14ac:dyDescent="0.25">
      <c r="A58" s="291" t="s">
        <v>114</v>
      </c>
      <c r="B58" s="266" t="s">
        <v>113</v>
      </c>
      <c r="C58" s="267">
        <f>C59</f>
        <v>50000</v>
      </c>
      <c r="D58" s="267">
        <f>D59</f>
        <v>33000</v>
      </c>
      <c r="E58" s="267">
        <f>E59</f>
        <v>34000</v>
      </c>
    </row>
    <row r="59" spans="1:5" ht="31.5" x14ac:dyDescent="0.25">
      <c r="A59" s="291" t="s">
        <v>114</v>
      </c>
      <c r="B59" s="266" t="s">
        <v>115</v>
      </c>
      <c r="C59" s="267">
        <v>50000</v>
      </c>
      <c r="D59" s="267">
        <v>33000</v>
      </c>
      <c r="E59" s="267">
        <v>34000</v>
      </c>
    </row>
    <row r="60" spans="1:5" ht="31.5" x14ac:dyDescent="0.25">
      <c r="A60" s="290" t="s">
        <v>228</v>
      </c>
      <c r="B60" s="266" t="s">
        <v>210</v>
      </c>
      <c r="C60" s="267">
        <f t="shared" ref="C60:E61" si="5">C61</f>
        <v>316600</v>
      </c>
      <c r="D60" s="267">
        <f t="shared" si="5"/>
        <v>0</v>
      </c>
      <c r="E60" s="267">
        <f t="shared" si="5"/>
        <v>352100</v>
      </c>
    </row>
    <row r="61" spans="1:5" x14ac:dyDescent="0.25">
      <c r="A61" s="291" t="s">
        <v>229</v>
      </c>
      <c r="B61" s="266" t="s">
        <v>209</v>
      </c>
      <c r="C61" s="267">
        <f t="shared" si="5"/>
        <v>316600</v>
      </c>
      <c r="D61" s="267">
        <f t="shared" si="5"/>
        <v>0</v>
      </c>
      <c r="E61" s="267">
        <f t="shared" si="5"/>
        <v>352100</v>
      </c>
    </row>
    <row r="62" spans="1:5" x14ac:dyDescent="0.25">
      <c r="A62" s="291" t="s">
        <v>244</v>
      </c>
      <c r="B62" s="266" t="s">
        <v>208</v>
      </c>
      <c r="C62" s="267">
        <v>316600</v>
      </c>
      <c r="D62" s="267">
        <v>0</v>
      </c>
      <c r="E62" s="267">
        <v>352100</v>
      </c>
    </row>
    <row r="63" spans="1:5" x14ac:dyDescent="0.25">
      <c r="A63" s="290" t="s">
        <v>116</v>
      </c>
      <c r="B63" s="266" t="s">
        <v>117</v>
      </c>
      <c r="C63" s="267">
        <f t="shared" ref="C63:E64" si="6">C64</f>
        <v>104800</v>
      </c>
      <c r="D63" s="267">
        <f t="shared" si="6"/>
        <v>108300</v>
      </c>
      <c r="E63" s="267">
        <f t="shared" si="6"/>
        <v>112100</v>
      </c>
    </row>
    <row r="64" spans="1:5" ht="31.5" x14ac:dyDescent="0.25">
      <c r="A64" s="290" t="s">
        <v>118</v>
      </c>
      <c r="B64" s="266" t="s">
        <v>119</v>
      </c>
      <c r="C64" s="267">
        <f t="shared" si="6"/>
        <v>104800</v>
      </c>
      <c r="D64" s="267">
        <f t="shared" si="6"/>
        <v>108300</v>
      </c>
      <c r="E64" s="267">
        <f t="shared" si="6"/>
        <v>112100</v>
      </c>
    </row>
    <row r="65" spans="1:5" ht="47.25" x14ac:dyDescent="0.25">
      <c r="A65" s="291" t="s">
        <v>120</v>
      </c>
      <c r="B65" s="266" t="s">
        <v>246</v>
      </c>
      <c r="C65" s="267">
        <v>104800</v>
      </c>
      <c r="D65" s="267">
        <v>108300</v>
      </c>
      <c r="E65" s="267">
        <v>112100</v>
      </c>
    </row>
    <row r="66" spans="1:5" x14ac:dyDescent="0.25">
      <c r="A66" s="290" t="s">
        <v>230</v>
      </c>
      <c r="B66" s="266" t="s">
        <v>211</v>
      </c>
      <c r="C66" s="267">
        <f t="shared" ref="C66:E67" si="7">C67</f>
        <v>247730</v>
      </c>
      <c r="D66" s="267">
        <f t="shared" si="7"/>
        <v>0</v>
      </c>
      <c r="E66" s="267">
        <f t="shared" si="7"/>
        <v>0</v>
      </c>
    </row>
    <row r="67" spans="1:5" x14ac:dyDescent="0.25">
      <c r="A67" s="291" t="s">
        <v>231</v>
      </c>
      <c r="B67" s="266" t="s">
        <v>212</v>
      </c>
      <c r="C67" s="267">
        <f t="shared" si="7"/>
        <v>247730</v>
      </c>
      <c r="D67" s="267">
        <f t="shared" si="7"/>
        <v>0</v>
      </c>
      <c r="E67" s="267">
        <f t="shared" si="7"/>
        <v>0</v>
      </c>
    </row>
    <row r="68" spans="1:5" ht="31.5" x14ac:dyDescent="0.25">
      <c r="A68" s="291" t="s">
        <v>245</v>
      </c>
      <c r="B68" s="266" t="s">
        <v>213</v>
      </c>
      <c r="C68" s="267">
        <v>247730</v>
      </c>
      <c r="D68" s="267">
        <v>0</v>
      </c>
      <c r="E68" s="267">
        <v>0</v>
      </c>
    </row>
  </sheetData>
  <mergeCells count="3">
    <mergeCell ref="A6:E6"/>
    <mergeCell ref="A8:A9"/>
    <mergeCell ref="B8:B9"/>
  </mergeCells>
  <pageMargins left="0.70866141732283472" right="0.39" top="0.45" bottom="0.44" header="0.31496062992125984" footer="0.31496062992125984"/>
  <pageSetup paperSize="9" scale="64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view="pageBreakPreview" zoomScale="60" zoomScaleNormal="100" workbookViewId="0"/>
  </sheetViews>
  <sheetFormatPr defaultRowHeight="12.75" x14ac:dyDescent="0.2"/>
  <cols>
    <col min="1" max="1" width="80.33203125" style="32" customWidth="1"/>
    <col min="2" max="2" width="0" style="32" hidden="1" customWidth="1"/>
    <col min="3" max="3" width="5.6640625" style="32" customWidth="1"/>
    <col min="4" max="4" width="7.6640625" style="32" customWidth="1"/>
    <col min="5" max="6" width="0" style="32" hidden="1" customWidth="1"/>
    <col min="7" max="7" width="18.33203125" style="32" customWidth="1"/>
    <col min="8" max="8" width="17.1640625" style="32" customWidth="1"/>
    <col min="9" max="9" width="16.6640625" style="32" customWidth="1"/>
    <col min="10" max="241" width="10.6640625" style="32" customWidth="1"/>
    <col min="242" max="16384" width="9.33203125" style="32"/>
  </cols>
  <sheetData>
    <row r="1" spans="1:9" ht="15" customHeight="1" x14ac:dyDescent="0.3">
      <c r="A1" s="29"/>
      <c r="B1" s="29"/>
      <c r="C1" s="29"/>
      <c r="D1" s="20"/>
      <c r="E1" s="20"/>
      <c r="F1" s="20"/>
      <c r="G1" s="30" t="s">
        <v>255</v>
      </c>
      <c r="H1" s="31"/>
      <c r="I1" s="31"/>
    </row>
    <row r="2" spans="1:9" ht="15" customHeight="1" x14ac:dyDescent="0.3">
      <c r="A2" s="29"/>
      <c r="B2" s="29"/>
      <c r="C2" s="29"/>
      <c r="D2" s="20"/>
      <c r="E2" s="20"/>
      <c r="F2" s="20"/>
      <c r="G2" s="33" t="s">
        <v>25</v>
      </c>
      <c r="H2" s="31"/>
      <c r="I2" s="31"/>
    </row>
    <row r="3" spans="1:9" ht="15" customHeight="1" x14ac:dyDescent="0.3">
      <c r="A3" s="29"/>
      <c r="B3" s="29"/>
      <c r="C3" s="29"/>
      <c r="D3" s="20"/>
      <c r="E3" s="20"/>
      <c r="F3" s="20"/>
      <c r="G3" s="33" t="s">
        <v>128</v>
      </c>
      <c r="H3" s="31"/>
      <c r="I3" s="31"/>
    </row>
    <row r="4" spans="1:9" ht="15" customHeight="1" x14ac:dyDescent="0.3">
      <c r="A4" s="29"/>
      <c r="B4" s="34"/>
      <c r="C4" s="35"/>
      <c r="D4" s="19"/>
      <c r="E4" s="19"/>
      <c r="F4" s="19"/>
      <c r="G4" s="36" t="s">
        <v>259</v>
      </c>
      <c r="H4" s="31"/>
      <c r="I4" s="31"/>
    </row>
    <row r="5" spans="1:9" ht="17.25" customHeight="1" x14ac:dyDescent="0.3">
      <c r="A5" s="29"/>
      <c r="B5" s="34"/>
      <c r="C5" s="35"/>
      <c r="D5" s="19"/>
      <c r="E5" s="19"/>
      <c r="F5" s="19"/>
      <c r="G5" s="31"/>
      <c r="H5" s="31"/>
      <c r="I5" s="31"/>
    </row>
    <row r="6" spans="1:9" ht="42.75" customHeight="1" x14ac:dyDescent="0.2">
      <c r="A6" s="300" t="s">
        <v>220</v>
      </c>
      <c r="B6" s="300"/>
      <c r="C6" s="300"/>
      <c r="D6" s="300"/>
      <c r="E6" s="300"/>
      <c r="F6" s="300"/>
      <c r="G6" s="300"/>
      <c r="H6" s="300"/>
      <c r="I6" s="300"/>
    </row>
    <row r="7" spans="1:9" ht="15" customHeight="1" thickBot="1" x14ac:dyDescent="0.35">
      <c r="A7" s="29"/>
      <c r="B7" s="29"/>
      <c r="C7" s="29"/>
      <c r="D7" s="20"/>
      <c r="E7" s="20"/>
      <c r="F7" s="20"/>
      <c r="G7" s="31"/>
      <c r="H7" s="31"/>
      <c r="I7" s="31" t="s">
        <v>19</v>
      </c>
    </row>
    <row r="8" spans="1:9" ht="18.75" hidden="1" customHeight="1" x14ac:dyDescent="0.2">
      <c r="A8" s="37"/>
      <c r="B8" s="38"/>
      <c r="C8" s="38"/>
      <c r="D8" s="38"/>
      <c r="E8" s="38"/>
      <c r="F8" s="38"/>
      <c r="G8" s="38"/>
      <c r="H8" s="38"/>
      <c r="I8" s="39" t="s">
        <v>19</v>
      </c>
    </row>
    <row r="9" spans="1:9" ht="18" customHeight="1" thickBot="1" x14ac:dyDescent="0.25">
      <c r="A9" s="40" t="s">
        <v>121</v>
      </c>
      <c r="B9" s="42" t="s">
        <v>122</v>
      </c>
      <c r="C9" s="43" t="s">
        <v>123</v>
      </c>
      <c r="D9" s="43" t="s">
        <v>124</v>
      </c>
      <c r="E9" s="44" t="s">
        <v>125</v>
      </c>
      <c r="F9" s="44" t="s">
        <v>126</v>
      </c>
      <c r="G9" s="41">
        <v>2022</v>
      </c>
      <c r="H9" s="41">
        <v>2023</v>
      </c>
      <c r="I9" s="45">
        <v>2024</v>
      </c>
    </row>
    <row r="10" spans="1:9" ht="15.95" customHeight="1" x14ac:dyDescent="0.2">
      <c r="A10" s="127" t="s">
        <v>191</v>
      </c>
      <c r="B10" s="128"/>
      <c r="C10" s="146">
        <v>1</v>
      </c>
      <c r="D10" s="146">
        <v>0</v>
      </c>
      <c r="E10" s="301"/>
      <c r="F10" s="301"/>
      <c r="G10" s="129">
        <f>G11+G12+G13</f>
        <v>2490610</v>
      </c>
      <c r="H10" s="129">
        <f>H11+H12+H13</f>
        <v>2431480</v>
      </c>
      <c r="I10" s="130">
        <f>I11+I12+I13</f>
        <v>2504680</v>
      </c>
    </row>
    <row r="11" spans="1:9" ht="27.75" customHeight="1" x14ac:dyDescent="0.2">
      <c r="A11" s="131" t="s">
        <v>147</v>
      </c>
      <c r="B11" s="132"/>
      <c r="C11" s="133">
        <v>1</v>
      </c>
      <c r="D11" s="133">
        <v>2</v>
      </c>
      <c r="E11" s="299"/>
      <c r="F11" s="299"/>
      <c r="G11" s="134">
        <f>'ПРиложение 4'!O11</f>
        <v>690400</v>
      </c>
      <c r="H11" s="134">
        <f>'ПРиложение 4'!P11</f>
        <v>672400</v>
      </c>
      <c r="I11" s="135">
        <f>'ПРиложение 4'!Q11</f>
        <v>706400</v>
      </c>
    </row>
    <row r="12" spans="1:9" ht="39.75" customHeight="1" x14ac:dyDescent="0.2">
      <c r="A12" s="131" t="s">
        <v>155</v>
      </c>
      <c r="B12" s="132"/>
      <c r="C12" s="133">
        <v>1</v>
      </c>
      <c r="D12" s="133">
        <v>4</v>
      </c>
      <c r="E12" s="299"/>
      <c r="F12" s="299"/>
      <c r="G12" s="134">
        <f>'ПРиложение 4'!O16</f>
        <v>1776710</v>
      </c>
      <c r="H12" s="134">
        <f>'ПРиложение 4'!P16</f>
        <v>1735580</v>
      </c>
      <c r="I12" s="135">
        <f>'ПРиложение 4'!Q16</f>
        <v>1774780</v>
      </c>
    </row>
    <row r="13" spans="1:9" ht="30" customHeight="1" x14ac:dyDescent="0.2">
      <c r="A13" s="131" t="s">
        <v>161</v>
      </c>
      <c r="B13" s="132"/>
      <c r="C13" s="133">
        <v>1</v>
      </c>
      <c r="D13" s="133">
        <v>6</v>
      </c>
      <c r="E13" s="299"/>
      <c r="F13" s="299"/>
      <c r="G13" s="134">
        <f>'ПРиложение 4'!O25</f>
        <v>23500</v>
      </c>
      <c r="H13" s="134">
        <f>'ПРиложение 4'!P25</f>
        <v>23500</v>
      </c>
      <c r="I13" s="135">
        <f>'ПРиложение 4'!Q25</f>
        <v>23500</v>
      </c>
    </row>
    <row r="14" spans="1:9" ht="15.95" customHeight="1" x14ac:dyDescent="0.2">
      <c r="A14" s="136" t="s">
        <v>192</v>
      </c>
      <c r="B14" s="132"/>
      <c r="C14" s="145">
        <v>2</v>
      </c>
      <c r="D14" s="145">
        <v>0</v>
      </c>
      <c r="E14" s="299"/>
      <c r="F14" s="299"/>
      <c r="G14" s="137">
        <f>G15</f>
        <v>104800</v>
      </c>
      <c r="H14" s="137">
        <f>H15</f>
        <v>108300</v>
      </c>
      <c r="I14" s="138">
        <f>I15</f>
        <v>112100</v>
      </c>
    </row>
    <row r="15" spans="1:9" ht="18.75" customHeight="1" x14ac:dyDescent="0.2">
      <c r="A15" s="139" t="s">
        <v>164</v>
      </c>
      <c r="B15" s="132"/>
      <c r="C15" s="133">
        <v>2</v>
      </c>
      <c r="D15" s="133">
        <v>3</v>
      </c>
      <c r="E15" s="299"/>
      <c r="F15" s="299"/>
      <c r="G15" s="134">
        <f>'ПРиложение 4'!O30</f>
        <v>104800</v>
      </c>
      <c r="H15" s="134">
        <f>'ПРиложение 4'!P30</f>
        <v>108300</v>
      </c>
      <c r="I15" s="135">
        <f>'ПРиложение 4'!Q30</f>
        <v>112100</v>
      </c>
    </row>
    <row r="16" spans="1:9" ht="15.75" customHeight="1" x14ac:dyDescent="0.2">
      <c r="A16" s="140" t="s">
        <v>193</v>
      </c>
      <c r="B16" s="132"/>
      <c r="C16" s="145">
        <v>3</v>
      </c>
      <c r="D16" s="145">
        <v>0</v>
      </c>
      <c r="E16" s="299"/>
      <c r="F16" s="299"/>
      <c r="G16" s="137">
        <f>G17</f>
        <v>80000</v>
      </c>
      <c r="H16" s="137">
        <f>H17</f>
        <v>20000</v>
      </c>
      <c r="I16" s="138">
        <f>I17</f>
        <v>9100</v>
      </c>
    </row>
    <row r="17" spans="1:9" ht="29.25" customHeight="1" x14ac:dyDescent="0.2">
      <c r="A17" s="141" t="s">
        <v>249</v>
      </c>
      <c r="B17" s="132"/>
      <c r="C17" s="133">
        <v>3</v>
      </c>
      <c r="D17" s="133">
        <v>10</v>
      </c>
      <c r="E17" s="299"/>
      <c r="F17" s="299"/>
      <c r="G17" s="134">
        <f>'ПРиложение 4'!O37</f>
        <v>80000</v>
      </c>
      <c r="H17" s="134">
        <f>'ПРиложение 4'!P37</f>
        <v>20000</v>
      </c>
      <c r="I17" s="135">
        <f>'ПРиложение 4'!Q37</f>
        <v>9100</v>
      </c>
    </row>
    <row r="18" spans="1:9" ht="15.95" customHeight="1" x14ac:dyDescent="0.2">
      <c r="A18" s="136" t="s">
        <v>194</v>
      </c>
      <c r="B18" s="132"/>
      <c r="C18" s="145">
        <v>4</v>
      </c>
      <c r="D18" s="145">
        <v>0</v>
      </c>
      <c r="E18" s="299"/>
      <c r="F18" s="299"/>
      <c r="G18" s="137">
        <f>G19</f>
        <v>686000</v>
      </c>
      <c r="H18" s="137">
        <f>H19</f>
        <v>702000</v>
      </c>
      <c r="I18" s="138">
        <f>I19+I20</f>
        <v>1080000</v>
      </c>
    </row>
    <row r="19" spans="1:9" ht="15.95" customHeight="1" x14ac:dyDescent="0.2">
      <c r="A19" s="142" t="s">
        <v>187</v>
      </c>
      <c r="B19" s="132"/>
      <c r="C19" s="133">
        <v>4</v>
      </c>
      <c r="D19" s="133">
        <v>9</v>
      </c>
      <c r="E19" s="299"/>
      <c r="F19" s="299"/>
      <c r="G19" s="134">
        <f>'ПРиложение 4'!O43</f>
        <v>686000</v>
      </c>
      <c r="H19" s="134">
        <f>'ПРиложение 4'!P43</f>
        <v>702000</v>
      </c>
      <c r="I19" s="135">
        <f>'ПРиложение 4'!Q48</f>
        <v>717000</v>
      </c>
    </row>
    <row r="20" spans="1:9" ht="15.95" customHeight="1" x14ac:dyDescent="0.2">
      <c r="A20" s="142" t="s">
        <v>250</v>
      </c>
      <c r="B20" s="132"/>
      <c r="C20" s="133">
        <v>4</v>
      </c>
      <c r="D20" s="133">
        <v>12</v>
      </c>
      <c r="E20" s="289"/>
      <c r="F20" s="289"/>
      <c r="G20" s="134">
        <v>0</v>
      </c>
      <c r="H20" s="134">
        <v>0</v>
      </c>
      <c r="I20" s="135">
        <f>'ПРиложение 4'!Q49</f>
        <v>363000</v>
      </c>
    </row>
    <row r="21" spans="1:9" ht="15.95" customHeight="1" x14ac:dyDescent="0.2">
      <c r="A21" s="136" t="s">
        <v>195</v>
      </c>
      <c r="B21" s="132"/>
      <c r="C21" s="145">
        <v>5</v>
      </c>
      <c r="D21" s="145">
        <v>0</v>
      </c>
      <c r="E21" s="299"/>
      <c r="F21" s="299"/>
      <c r="G21" s="137">
        <f>G22</f>
        <v>501512</v>
      </c>
      <c r="H21" s="137">
        <f>H22</f>
        <v>30000</v>
      </c>
      <c r="I21" s="138">
        <f>I22</f>
        <v>50000</v>
      </c>
    </row>
    <row r="22" spans="1:9" ht="15.95" customHeight="1" x14ac:dyDescent="0.2">
      <c r="A22" s="142" t="s">
        <v>176</v>
      </c>
      <c r="B22" s="132"/>
      <c r="C22" s="133">
        <v>5</v>
      </c>
      <c r="D22" s="133">
        <v>3</v>
      </c>
      <c r="E22" s="299"/>
      <c r="F22" s="299"/>
      <c r="G22" s="134">
        <f>'ПРиложение 4'!O55</f>
        <v>501512</v>
      </c>
      <c r="H22" s="134">
        <f>'ПРиложение 4'!P55</f>
        <v>30000</v>
      </c>
      <c r="I22" s="135">
        <f>'ПРиложение 4'!Q55</f>
        <v>50000</v>
      </c>
    </row>
    <row r="23" spans="1:9" ht="15.95" customHeight="1" x14ac:dyDescent="0.2">
      <c r="A23" s="136" t="s">
        <v>196</v>
      </c>
      <c r="B23" s="132"/>
      <c r="C23" s="145">
        <v>8</v>
      </c>
      <c r="D23" s="145">
        <v>0</v>
      </c>
      <c r="E23" s="299"/>
      <c r="F23" s="299"/>
      <c r="G23" s="137">
        <f>G24</f>
        <v>1903658</v>
      </c>
      <c r="H23" s="137">
        <f>H24</f>
        <v>1780520</v>
      </c>
      <c r="I23" s="138">
        <f>I24</f>
        <v>1744320</v>
      </c>
    </row>
    <row r="24" spans="1:9" ht="15.95" customHeight="1" x14ac:dyDescent="0.2">
      <c r="A24" s="141" t="s">
        <v>180</v>
      </c>
      <c r="B24" s="132"/>
      <c r="C24" s="133">
        <v>8</v>
      </c>
      <c r="D24" s="133">
        <v>1</v>
      </c>
      <c r="E24" s="299"/>
      <c r="F24" s="299"/>
      <c r="G24" s="134">
        <f>'ПРиложение 4'!O63</f>
        <v>1903658</v>
      </c>
      <c r="H24" s="134">
        <f>'ПРиложение 4'!P63</f>
        <v>1780520</v>
      </c>
      <c r="I24" s="135">
        <f>'ПРиложение 4'!Q63</f>
        <v>1744320</v>
      </c>
    </row>
    <row r="25" spans="1:9" ht="15.95" customHeight="1" thickBot="1" x14ac:dyDescent="0.25">
      <c r="A25" s="152" t="s">
        <v>127</v>
      </c>
      <c r="B25" s="132"/>
      <c r="C25" s="153" t="s">
        <v>197</v>
      </c>
      <c r="D25" s="153" t="s">
        <v>197</v>
      </c>
      <c r="E25" s="299"/>
      <c r="F25" s="299"/>
      <c r="G25" s="143">
        <f>G10+G14+G16+G18+G21+G23</f>
        <v>5766580</v>
      </c>
      <c r="H25" s="143">
        <f>H10+H14+H16+H18+H21+H23</f>
        <v>5072300</v>
      </c>
      <c r="I25" s="144">
        <f>I10+I14+I16+I18+I21+I23</f>
        <v>5500200</v>
      </c>
    </row>
    <row r="26" spans="1:9" ht="25.5" customHeight="1" x14ac:dyDescent="0.3">
      <c r="A26" s="20"/>
      <c r="B26" s="20"/>
      <c r="C26" s="20"/>
      <c r="D26" s="20"/>
      <c r="E26" s="20"/>
      <c r="F26" s="20"/>
      <c r="G26" s="20"/>
      <c r="H26" s="47"/>
      <c r="I26" s="47"/>
    </row>
  </sheetData>
  <mergeCells count="16">
    <mergeCell ref="E14:F14"/>
    <mergeCell ref="A6:I6"/>
    <mergeCell ref="E10:F10"/>
    <mergeCell ref="E11:F11"/>
    <mergeCell ref="E12:F12"/>
    <mergeCell ref="E13:F13"/>
    <mergeCell ref="E22:F22"/>
    <mergeCell ref="E23:F23"/>
    <mergeCell ref="E24:F24"/>
    <mergeCell ref="E25:F25"/>
    <mergeCell ref="E15:F15"/>
    <mergeCell ref="E16:F16"/>
    <mergeCell ref="E17:F17"/>
    <mergeCell ref="E18:F18"/>
    <mergeCell ref="E19:F19"/>
    <mergeCell ref="E21:F21"/>
  </mergeCells>
  <pageMargins left="0.79" right="0.26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5"/>
  <sheetViews>
    <sheetView view="pageBreakPreview" topLeftCell="B1" zoomScale="60" zoomScaleNormal="100" workbookViewId="0">
      <selection activeCell="B1" sqref="B1"/>
    </sheetView>
  </sheetViews>
  <sheetFormatPr defaultRowHeight="12.75" x14ac:dyDescent="0.2"/>
  <cols>
    <col min="1" max="1" width="1.6640625" style="32" hidden="1" customWidth="1"/>
    <col min="2" max="2" width="1" style="32" customWidth="1"/>
    <col min="3" max="3" width="0.83203125" style="32" customWidth="1"/>
    <col min="4" max="5" width="0.6640625" style="32" customWidth="1"/>
    <col min="6" max="6" width="67" style="32" customWidth="1"/>
    <col min="7" max="7" width="6" style="32" customWidth="1"/>
    <col min="8" max="8" width="6.6640625" style="32" customWidth="1"/>
    <col min="9" max="9" width="13.5" style="125" customWidth="1"/>
    <col min="10" max="10" width="6.5" style="105" customWidth="1"/>
    <col min="11" max="14" width="0" style="32" hidden="1" customWidth="1"/>
    <col min="15" max="15" width="16" style="32" customWidth="1"/>
    <col min="16" max="16" width="14.83203125" style="32" customWidth="1"/>
    <col min="17" max="17" width="15" style="32" customWidth="1"/>
    <col min="18" max="16384" width="9.33203125" style="32"/>
  </cols>
  <sheetData>
    <row r="1" spans="1:17" ht="18" x14ac:dyDescent="0.25">
      <c r="A1" s="110"/>
      <c r="B1" s="110"/>
      <c r="C1" s="110"/>
      <c r="D1" s="110"/>
      <c r="E1" s="110"/>
      <c r="F1" s="110"/>
      <c r="G1" s="110"/>
      <c r="H1" s="110"/>
      <c r="I1" s="147" t="s">
        <v>256</v>
      </c>
      <c r="J1" s="111"/>
      <c r="K1" s="111"/>
      <c r="L1" s="110"/>
      <c r="M1" s="110"/>
      <c r="N1" s="110"/>
      <c r="O1" s="110"/>
      <c r="P1" s="110"/>
      <c r="Q1" s="110"/>
    </row>
    <row r="2" spans="1:17" ht="15" customHeight="1" x14ac:dyDescent="0.25">
      <c r="A2" s="110"/>
      <c r="B2" s="110"/>
      <c r="C2" s="110"/>
      <c r="D2" s="110"/>
      <c r="E2" s="110"/>
      <c r="F2" s="110"/>
      <c r="G2" s="110"/>
      <c r="H2" s="110"/>
      <c r="I2" s="147" t="s">
        <v>25</v>
      </c>
      <c r="J2" s="111"/>
      <c r="K2" s="111"/>
      <c r="L2" s="110"/>
      <c r="M2" s="110"/>
      <c r="N2" s="110"/>
      <c r="O2" s="110"/>
      <c r="P2" s="110"/>
      <c r="Q2" s="110"/>
    </row>
    <row r="3" spans="1:17" ht="13.5" customHeight="1" x14ac:dyDescent="0.3">
      <c r="A3" s="110"/>
      <c r="B3" s="110"/>
      <c r="C3" s="110"/>
      <c r="D3" s="110"/>
      <c r="E3" s="110"/>
      <c r="F3" s="110"/>
      <c r="G3" s="110"/>
      <c r="H3" s="110"/>
      <c r="I3" s="147" t="s">
        <v>185</v>
      </c>
      <c r="J3" s="112"/>
      <c r="K3" s="112"/>
      <c r="L3" s="113"/>
      <c r="M3" s="114"/>
      <c r="N3" s="114"/>
      <c r="O3" s="114"/>
      <c r="P3" s="114"/>
      <c r="Q3" s="110"/>
    </row>
    <row r="4" spans="1:17" ht="18.75" x14ac:dyDescent="0.3">
      <c r="A4" s="110"/>
      <c r="B4" s="110"/>
      <c r="C4" s="110"/>
      <c r="D4" s="110"/>
      <c r="E4" s="110"/>
      <c r="F4" s="110"/>
      <c r="G4" s="110"/>
      <c r="H4" s="110"/>
      <c r="I4" s="148" t="s">
        <v>259</v>
      </c>
      <c r="J4" s="115"/>
      <c r="K4" s="115"/>
      <c r="L4" s="116"/>
      <c r="M4" s="117"/>
      <c r="N4" s="117"/>
      <c r="O4" s="117"/>
      <c r="P4" s="110"/>
      <c r="Q4" s="110"/>
    </row>
    <row r="5" spans="1:17" x14ac:dyDescent="0.2">
      <c r="A5" s="110"/>
      <c r="B5" s="110"/>
      <c r="C5" s="110"/>
      <c r="D5" s="110"/>
      <c r="E5" s="110"/>
      <c r="F5" s="110"/>
      <c r="G5" s="110"/>
      <c r="H5" s="110"/>
      <c r="I5" s="118"/>
      <c r="J5" s="119"/>
      <c r="K5" s="110"/>
      <c r="L5" s="110"/>
      <c r="M5" s="110"/>
      <c r="N5" s="110"/>
      <c r="O5" s="120"/>
      <c r="P5" s="110"/>
      <c r="Q5" s="110"/>
    </row>
    <row r="6" spans="1:17" ht="79.5" customHeight="1" x14ac:dyDescent="0.3">
      <c r="A6" s="320" t="s">
        <v>217</v>
      </c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</row>
    <row r="7" spans="1:17" ht="25.5" customHeight="1" thickBot="1" x14ac:dyDescent="0.25">
      <c r="A7" s="109"/>
      <c r="B7" s="121" t="s">
        <v>129</v>
      </c>
      <c r="C7" s="106"/>
      <c r="D7" s="106"/>
      <c r="E7" s="106"/>
      <c r="F7" s="106"/>
      <c r="G7" s="106"/>
      <c r="H7" s="106" t="s">
        <v>189</v>
      </c>
      <c r="I7" s="122"/>
      <c r="J7" s="107"/>
      <c r="K7" s="108"/>
      <c r="L7" s="108"/>
      <c r="M7" s="108"/>
      <c r="N7" s="108"/>
      <c r="O7" s="108"/>
      <c r="P7" s="120"/>
      <c r="Q7" s="110" t="s">
        <v>19</v>
      </c>
    </row>
    <row r="8" spans="1:17" s="48" customFormat="1" ht="26.25" customHeight="1" thickBot="1" x14ac:dyDescent="0.25">
      <c r="A8" s="154"/>
      <c r="B8" s="160"/>
      <c r="C8" s="49"/>
      <c r="D8" s="49"/>
      <c r="E8" s="50"/>
      <c r="F8" s="151" t="s">
        <v>130</v>
      </c>
      <c r="G8" s="149" t="s">
        <v>123</v>
      </c>
      <c r="H8" s="149" t="s">
        <v>124</v>
      </c>
      <c r="I8" s="149" t="s">
        <v>131</v>
      </c>
      <c r="J8" s="149" t="s">
        <v>132</v>
      </c>
      <c r="K8" s="150" t="s">
        <v>133</v>
      </c>
      <c r="L8" s="150" t="s">
        <v>134</v>
      </c>
      <c r="M8" s="150" t="s">
        <v>135</v>
      </c>
      <c r="N8" s="150" t="s">
        <v>136</v>
      </c>
      <c r="O8" s="123">
        <v>2022</v>
      </c>
      <c r="P8" s="124">
        <v>2023</v>
      </c>
      <c r="Q8" s="124">
        <v>2024</v>
      </c>
    </row>
    <row r="9" spans="1:17" s="48" customFormat="1" ht="18.75" customHeight="1" thickTop="1" thickBot="1" x14ac:dyDescent="0.25">
      <c r="A9" s="154"/>
      <c r="B9" s="161"/>
      <c r="C9" s="51"/>
      <c r="D9" s="51"/>
      <c r="E9" s="51"/>
      <c r="F9" s="162">
        <v>1</v>
      </c>
      <c r="G9" s="162">
        <v>2</v>
      </c>
      <c r="H9" s="163">
        <v>3</v>
      </c>
      <c r="I9" s="164">
        <v>4</v>
      </c>
      <c r="J9" s="165">
        <v>5</v>
      </c>
      <c r="K9" s="165">
        <v>7</v>
      </c>
      <c r="L9" s="165">
        <v>8</v>
      </c>
      <c r="M9" s="165">
        <v>9</v>
      </c>
      <c r="N9" s="165">
        <v>10</v>
      </c>
      <c r="O9" s="166">
        <v>6</v>
      </c>
      <c r="P9" s="163">
        <v>7</v>
      </c>
      <c r="Q9" s="155">
        <v>8</v>
      </c>
    </row>
    <row r="10" spans="1:17" s="48" customFormat="1" ht="14.25" customHeight="1" x14ac:dyDescent="0.2">
      <c r="A10" s="156"/>
      <c r="B10" s="322" t="s">
        <v>146</v>
      </c>
      <c r="C10" s="323"/>
      <c r="D10" s="324"/>
      <c r="E10" s="324"/>
      <c r="F10" s="325"/>
      <c r="G10" s="167">
        <v>1</v>
      </c>
      <c r="H10" s="167">
        <v>0</v>
      </c>
      <c r="I10" s="168">
        <v>0</v>
      </c>
      <c r="J10" s="169">
        <v>0</v>
      </c>
      <c r="K10" s="170">
        <v>3576900</v>
      </c>
      <c r="L10" s="171">
        <v>0</v>
      </c>
      <c r="M10" s="171">
        <v>0</v>
      </c>
      <c r="N10" s="172">
        <v>0</v>
      </c>
      <c r="O10" s="173">
        <f>O13+O18+O25</f>
        <v>2490610</v>
      </c>
      <c r="P10" s="173">
        <f>P13+P18+P25</f>
        <v>2431480</v>
      </c>
      <c r="Q10" s="173">
        <f>Q13+Q18+Q25</f>
        <v>2504680</v>
      </c>
    </row>
    <row r="11" spans="1:17" s="48" customFormat="1" ht="24" customHeight="1" x14ac:dyDescent="0.2">
      <c r="A11" s="156"/>
      <c r="B11" s="174"/>
      <c r="C11" s="313" t="s">
        <v>147</v>
      </c>
      <c r="D11" s="314"/>
      <c r="E11" s="314"/>
      <c r="F11" s="315"/>
      <c r="G11" s="175">
        <v>1</v>
      </c>
      <c r="H11" s="175">
        <v>2</v>
      </c>
      <c r="I11" s="176">
        <v>0</v>
      </c>
      <c r="J11" s="177">
        <v>0</v>
      </c>
      <c r="K11" s="178">
        <v>738500</v>
      </c>
      <c r="L11" s="179">
        <v>0</v>
      </c>
      <c r="M11" s="179">
        <v>0</v>
      </c>
      <c r="N11" s="46">
        <v>0</v>
      </c>
      <c r="O11" s="180">
        <f t="shared" ref="O11:Q13" si="0">O12</f>
        <v>690400</v>
      </c>
      <c r="P11" s="180">
        <f t="shared" si="0"/>
        <v>672400</v>
      </c>
      <c r="Q11" s="180">
        <f t="shared" si="0"/>
        <v>706400</v>
      </c>
    </row>
    <row r="12" spans="1:17" s="158" customFormat="1" ht="48.75" customHeight="1" x14ac:dyDescent="0.2">
      <c r="A12" s="157"/>
      <c r="B12" s="181"/>
      <c r="C12" s="54"/>
      <c r="D12" s="326" t="s">
        <v>186</v>
      </c>
      <c r="E12" s="327"/>
      <c r="F12" s="328"/>
      <c r="G12" s="167">
        <v>1</v>
      </c>
      <c r="H12" s="167">
        <v>2</v>
      </c>
      <c r="I12" s="168">
        <v>5700000000</v>
      </c>
      <c r="J12" s="169">
        <v>0</v>
      </c>
      <c r="K12" s="182">
        <v>738500</v>
      </c>
      <c r="L12" s="183">
        <v>0</v>
      </c>
      <c r="M12" s="183">
        <v>0</v>
      </c>
      <c r="N12" s="184">
        <v>0</v>
      </c>
      <c r="O12" s="173">
        <f t="shared" si="0"/>
        <v>690400</v>
      </c>
      <c r="P12" s="173">
        <f t="shared" si="0"/>
        <v>672400</v>
      </c>
      <c r="Q12" s="173">
        <f t="shared" si="0"/>
        <v>706400</v>
      </c>
    </row>
    <row r="13" spans="1:17" s="48" customFormat="1" ht="27" customHeight="1" x14ac:dyDescent="0.2">
      <c r="A13" s="156"/>
      <c r="B13" s="185"/>
      <c r="C13" s="186"/>
      <c r="D13" s="305" t="s">
        <v>149</v>
      </c>
      <c r="E13" s="306"/>
      <c r="F13" s="316"/>
      <c r="G13" s="188">
        <v>1</v>
      </c>
      <c r="H13" s="188">
        <v>2</v>
      </c>
      <c r="I13" s="189">
        <v>5710000000</v>
      </c>
      <c r="J13" s="190">
        <v>0</v>
      </c>
      <c r="K13" s="178">
        <v>738500</v>
      </c>
      <c r="L13" s="179">
        <v>0</v>
      </c>
      <c r="M13" s="179">
        <v>0</v>
      </c>
      <c r="N13" s="46">
        <v>0</v>
      </c>
      <c r="O13" s="191">
        <f t="shared" si="0"/>
        <v>690400</v>
      </c>
      <c r="P13" s="191">
        <f t="shared" si="0"/>
        <v>672400</v>
      </c>
      <c r="Q13" s="191">
        <f t="shared" si="0"/>
        <v>706400</v>
      </c>
    </row>
    <row r="14" spans="1:17" s="48" customFormat="1" ht="14.25" customHeight="1" x14ac:dyDescent="0.2">
      <c r="A14" s="156"/>
      <c r="B14" s="181"/>
      <c r="C14" s="55"/>
      <c r="D14" s="187"/>
      <c r="E14" s="305" t="s">
        <v>151</v>
      </c>
      <c r="F14" s="316"/>
      <c r="G14" s="188">
        <v>1</v>
      </c>
      <c r="H14" s="188">
        <v>2</v>
      </c>
      <c r="I14" s="189">
        <v>5710010010</v>
      </c>
      <c r="J14" s="190">
        <v>0</v>
      </c>
      <c r="K14" s="178">
        <v>738500</v>
      </c>
      <c r="L14" s="179">
        <v>0</v>
      </c>
      <c r="M14" s="179">
        <v>0</v>
      </c>
      <c r="N14" s="46">
        <v>0</v>
      </c>
      <c r="O14" s="191">
        <f>O15</f>
        <v>690400</v>
      </c>
      <c r="P14" s="191">
        <f>P15</f>
        <v>672400</v>
      </c>
      <c r="Q14" s="191">
        <f>Q15</f>
        <v>706400</v>
      </c>
    </row>
    <row r="15" spans="1:17" s="48" customFormat="1" ht="26.25" customHeight="1" x14ac:dyDescent="0.2">
      <c r="A15" s="156"/>
      <c r="B15" s="181"/>
      <c r="C15" s="55"/>
      <c r="D15" s="192"/>
      <c r="E15" s="187"/>
      <c r="F15" s="56" t="s">
        <v>152</v>
      </c>
      <c r="G15" s="188">
        <v>1</v>
      </c>
      <c r="H15" s="188">
        <v>2</v>
      </c>
      <c r="I15" s="189">
        <v>5710010010</v>
      </c>
      <c r="J15" s="190">
        <v>120</v>
      </c>
      <c r="K15" s="178">
        <v>738500</v>
      </c>
      <c r="L15" s="179">
        <v>0</v>
      </c>
      <c r="M15" s="179">
        <v>0</v>
      </c>
      <c r="N15" s="46">
        <v>0</v>
      </c>
      <c r="O15" s="191">
        <f>'Приложение 5'!X16</f>
        <v>690400</v>
      </c>
      <c r="P15" s="191">
        <f>'Приложение 5'!Y16</f>
        <v>672400</v>
      </c>
      <c r="Q15" s="191">
        <f>'Приложение 5'!Z16</f>
        <v>706400</v>
      </c>
    </row>
    <row r="16" spans="1:17" s="48" customFormat="1" ht="37.5" customHeight="1" x14ac:dyDescent="0.2">
      <c r="A16" s="156"/>
      <c r="B16" s="174"/>
      <c r="C16" s="313" t="s">
        <v>155</v>
      </c>
      <c r="D16" s="314"/>
      <c r="E16" s="314"/>
      <c r="F16" s="315"/>
      <c r="G16" s="175">
        <v>1</v>
      </c>
      <c r="H16" s="175">
        <v>4</v>
      </c>
      <c r="I16" s="176">
        <v>0</v>
      </c>
      <c r="J16" s="177">
        <v>0</v>
      </c>
      <c r="K16" s="178">
        <v>2828400</v>
      </c>
      <c r="L16" s="179">
        <v>0</v>
      </c>
      <c r="M16" s="179">
        <v>0</v>
      </c>
      <c r="N16" s="46">
        <v>0</v>
      </c>
      <c r="O16" s="193">
        <f t="shared" ref="O16:Q17" si="1">O17</f>
        <v>1776710</v>
      </c>
      <c r="P16" s="193">
        <f t="shared" si="1"/>
        <v>1735580</v>
      </c>
      <c r="Q16" s="193">
        <f t="shared" si="1"/>
        <v>1774780</v>
      </c>
    </row>
    <row r="17" spans="1:17" s="158" customFormat="1" ht="36.75" customHeight="1" x14ac:dyDescent="0.2">
      <c r="A17" s="157"/>
      <c r="B17" s="181"/>
      <c r="C17" s="54"/>
      <c r="D17" s="305" t="s">
        <v>186</v>
      </c>
      <c r="E17" s="306"/>
      <c r="F17" s="307"/>
      <c r="G17" s="194">
        <v>1</v>
      </c>
      <c r="H17" s="194">
        <v>4</v>
      </c>
      <c r="I17" s="195">
        <v>5700000000</v>
      </c>
      <c r="J17" s="196">
        <v>0</v>
      </c>
      <c r="K17" s="170">
        <v>738500</v>
      </c>
      <c r="L17" s="171">
        <v>0</v>
      </c>
      <c r="M17" s="171">
        <v>0</v>
      </c>
      <c r="N17" s="172">
        <v>0</v>
      </c>
      <c r="O17" s="197">
        <f t="shared" si="1"/>
        <v>1776710</v>
      </c>
      <c r="P17" s="197">
        <f t="shared" si="1"/>
        <v>1735580</v>
      </c>
      <c r="Q17" s="197">
        <f t="shared" si="1"/>
        <v>1774780</v>
      </c>
    </row>
    <row r="18" spans="1:17" s="48" customFormat="1" ht="24.75" customHeight="1" x14ac:dyDescent="0.2">
      <c r="A18" s="156"/>
      <c r="B18" s="185"/>
      <c r="C18" s="186"/>
      <c r="D18" s="305" t="s">
        <v>149</v>
      </c>
      <c r="E18" s="306"/>
      <c r="F18" s="316"/>
      <c r="G18" s="188">
        <v>1</v>
      </c>
      <c r="H18" s="188">
        <v>2</v>
      </c>
      <c r="I18" s="189">
        <v>5710000000</v>
      </c>
      <c r="J18" s="190">
        <v>0</v>
      </c>
      <c r="K18" s="178">
        <v>738500</v>
      </c>
      <c r="L18" s="179">
        <v>0</v>
      </c>
      <c r="M18" s="179">
        <v>0</v>
      </c>
      <c r="N18" s="46">
        <v>0</v>
      </c>
      <c r="O18" s="199">
        <f>O19+O23</f>
        <v>1776710</v>
      </c>
      <c r="P18" s="191">
        <f>P19+P23</f>
        <v>1735580</v>
      </c>
      <c r="Q18" s="191">
        <f>Q19+Q23</f>
        <v>1774780</v>
      </c>
    </row>
    <row r="19" spans="1:17" s="48" customFormat="1" ht="14.25" customHeight="1" x14ac:dyDescent="0.2">
      <c r="A19" s="156"/>
      <c r="B19" s="181"/>
      <c r="C19" s="55"/>
      <c r="D19" s="187"/>
      <c r="E19" s="302" t="s">
        <v>156</v>
      </c>
      <c r="F19" s="302"/>
      <c r="G19" s="188">
        <v>1</v>
      </c>
      <c r="H19" s="188">
        <v>4</v>
      </c>
      <c r="I19" s="189">
        <v>5710010020</v>
      </c>
      <c r="J19" s="190">
        <v>0</v>
      </c>
      <c r="K19" s="178">
        <v>2828400</v>
      </c>
      <c r="L19" s="179">
        <v>0</v>
      </c>
      <c r="M19" s="179">
        <v>0</v>
      </c>
      <c r="N19" s="46">
        <v>0</v>
      </c>
      <c r="O19" s="199">
        <f>O20+O21+O22</f>
        <v>1397120</v>
      </c>
      <c r="P19" s="199">
        <f>P20+P21+P22</f>
        <v>1385630</v>
      </c>
      <c r="Q19" s="199">
        <f>Q20+Q21+Q22</f>
        <v>1471290</v>
      </c>
    </row>
    <row r="20" spans="1:17" s="48" customFormat="1" ht="24.75" customHeight="1" x14ac:dyDescent="0.2">
      <c r="A20" s="156"/>
      <c r="B20" s="181"/>
      <c r="C20" s="55"/>
      <c r="D20" s="192"/>
      <c r="E20" s="187"/>
      <c r="F20" s="56" t="s">
        <v>152</v>
      </c>
      <c r="G20" s="188">
        <v>1</v>
      </c>
      <c r="H20" s="188">
        <v>4</v>
      </c>
      <c r="I20" s="189">
        <v>5710010020</v>
      </c>
      <c r="J20" s="190">
        <v>120</v>
      </c>
      <c r="K20" s="178">
        <v>1951600</v>
      </c>
      <c r="L20" s="179">
        <v>0</v>
      </c>
      <c r="M20" s="179">
        <v>0</v>
      </c>
      <c r="N20" s="46">
        <v>0</v>
      </c>
      <c r="O20" s="191">
        <f>'Приложение 5'!X23</f>
        <v>1250300</v>
      </c>
      <c r="P20" s="191">
        <f>'Приложение 5'!Y23</f>
        <v>1250100</v>
      </c>
      <c r="Q20" s="191">
        <f>'Приложение 5'!Z23</f>
        <v>1350700</v>
      </c>
    </row>
    <row r="21" spans="1:17" s="48" customFormat="1" ht="27.75" customHeight="1" x14ac:dyDescent="0.2">
      <c r="A21" s="156"/>
      <c r="B21" s="181"/>
      <c r="C21" s="55"/>
      <c r="D21" s="192"/>
      <c r="E21" s="187"/>
      <c r="F21" s="56" t="s">
        <v>157</v>
      </c>
      <c r="G21" s="188">
        <v>1</v>
      </c>
      <c r="H21" s="188">
        <v>4</v>
      </c>
      <c r="I21" s="189">
        <v>5710010020</v>
      </c>
      <c r="J21" s="190">
        <v>240</v>
      </c>
      <c r="K21" s="178">
        <v>835700</v>
      </c>
      <c r="L21" s="179">
        <v>0</v>
      </c>
      <c r="M21" s="179">
        <v>0</v>
      </c>
      <c r="N21" s="46">
        <v>0</v>
      </c>
      <c r="O21" s="191">
        <f>'Приложение 5'!X26</f>
        <v>118120</v>
      </c>
      <c r="P21" s="191">
        <f>'Приложение 5'!Y26</f>
        <v>106830</v>
      </c>
      <c r="Q21" s="191">
        <f>'Приложение 5'!Z26</f>
        <v>91890</v>
      </c>
    </row>
    <row r="22" spans="1:17" s="48" customFormat="1" ht="14.25" customHeight="1" x14ac:dyDescent="0.2">
      <c r="A22" s="156"/>
      <c r="B22" s="181"/>
      <c r="C22" s="55"/>
      <c r="D22" s="192"/>
      <c r="E22" s="187"/>
      <c r="F22" s="56" t="s">
        <v>159</v>
      </c>
      <c r="G22" s="188">
        <v>1</v>
      </c>
      <c r="H22" s="188">
        <v>4</v>
      </c>
      <c r="I22" s="189">
        <v>5710010020</v>
      </c>
      <c r="J22" s="190" t="s">
        <v>160</v>
      </c>
      <c r="K22" s="178">
        <v>26500</v>
      </c>
      <c r="L22" s="179">
        <v>0</v>
      </c>
      <c r="M22" s="179">
        <v>0</v>
      </c>
      <c r="N22" s="46">
        <v>0</v>
      </c>
      <c r="O22" s="191">
        <f>'Приложение 5'!X29</f>
        <v>28700</v>
      </c>
      <c r="P22" s="191">
        <f>'Приложение 5'!Y29</f>
        <v>28700</v>
      </c>
      <c r="Q22" s="191">
        <f>'Приложение 5'!Z29</f>
        <v>28700</v>
      </c>
    </row>
    <row r="23" spans="1:17" s="48" customFormat="1" ht="54.75" customHeight="1" x14ac:dyDescent="0.2">
      <c r="A23" s="156"/>
      <c r="B23" s="181"/>
      <c r="C23" s="55"/>
      <c r="D23" s="187"/>
      <c r="E23" s="264"/>
      <c r="F23" s="281" t="s">
        <v>219</v>
      </c>
      <c r="G23" s="188">
        <v>1</v>
      </c>
      <c r="H23" s="188">
        <v>4</v>
      </c>
      <c r="I23" s="189">
        <v>5710015010</v>
      </c>
      <c r="J23" s="190">
        <v>0</v>
      </c>
      <c r="K23" s="178"/>
      <c r="L23" s="179"/>
      <c r="M23" s="179"/>
      <c r="N23" s="46"/>
      <c r="O23" s="287">
        <f>O24</f>
        <v>379590</v>
      </c>
      <c r="P23" s="286">
        <f>P24</f>
        <v>349950</v>
      </c>
      <c r="Q23" s="286">
        <f>Q24</f>
        <v>303490</v>
      </c>
    </row>
    <row r="24" spans="1:17" s="48" customFormat="1" ht="14.25" customHeight="1" x14ac:dyDescent="0.2">
      <c r="A24" s="156"/>
      <c r="B24" s="181"/>
      <c r="C24" s="55"/>
      <c r="D24" s="187"/>
      <c r="E24" s="264"/>
      <c r="F24" s="281" t="s">
        <v>159</v>
      </c>
      <c r="G24" s="188">
        <v>1</v>
      </c>
      <c r="H24" s="188">
        <v>4</v>
      </c>
      <c r="I24" s="189">
        <v>5710015010</v>
      </c>
      <c r="J24" s="190">
        <v>540</v>
      </c>
      <c r="K24" s="178"/>
      <c r="L24" s="179"/>
      <c r="M24" s="179"/>
      <c r="N24" s="46"/>
      <c r="O24" s="191">
        <f>'Приложение 5'!X31</f>
        <v>379590</v>
      </c>
      <c r="P24" s="191">
        <f>'Приложение 5'!Y31</f>
        <v>349950</v>
      </c>
      <c r="Q24" s="191">
        <f>'Приложение 5'!Z31</f>
        <v>303490</v>
      </c>
    </row>
    <row r="25" spans="1:17" s="116" customFormat="1" ht="38.25" customHeight="1" x14ac:dyDescent="0.2">
      <c r="A25" s="159"/>
      <c r="B25" s="200"/>
      <c r="C25" s="201"/>
      <c r="D25" s="317" t="s">
        <v>161</v>
      </c>
      <c r="E25" s="318"/>
      <c r="F25" s="319"/>
      <c r="G25" s="202">
        <v>1</v>
      </c>
      <c r="H25" s="202">
        <v>6</v>
      </c>
      <c r="I25" s="203">
        <v>0</v>
      </c>
      <c r="J25" s="204">
        <v>0</v>
      </c>
      <c r="K25" s="205"/>
      <c r="L25" s="206"/>
      <c r="M25" s="206"/>
      <c r="N25" s="207"/>
      <c r="O25" s="199">
        <f>O26</f>
        <v>23500</v>
      </c>
      <c r="P25" s="199">
        <f t="shared" ref="P25:Q27" si="2">P26</f>
        <v>23500</v>
      </c>
      <c r="Q25" s="199">
        <f t="shared" si="2"/>
        <v>23500</v>
      </c>
    </row>
    <row r="26" spans="1:17" s="116" customFormat="1" ht="39" customHeight="1" x14ac:dyDescent="0.2">
      <c r="A26" s="159"/>
      <c r="B26" s="200"/>
      <c r="C26" s="201"/>
      <c r="D26" s="208"/>
      <c r="E26" s="311" t="s">
        <v>186</v>
      </c>
      <c r="F26" s="312"/>
      <c r="G26" s="209">
        <v>1</v>
      </c>
      <c r="H26" s="209">
        <v>6</v>
      </c>
      <c r="I26" s="210">
        <v>5700000000</v>
      </c>
      <c r="J26" s="211">
        <v>0</v>
      </c>
      <c r="K26" s="205"/>
      <c r="L26" s="206"/>
      <c r="M26" s="206"/>
      <c r="N26" s="207"/>
      <c r="O26" s="199">
        <f>O27</f>
        <v>23500</v>
      </c>
      <c r="P26" s="199">
        <f t="shared" si="2"/>
        <v>23500</v>
      </c>
      <c r="Q26" s="199">
        <f t="shared" si="2"/>
        <v>23500</v>
      </c>
    </row>
    <row r="27" spans="1:17" s="116" customFormat="1" ht="28.5" customHeight="1" x14ac:dyDescent="0.2">
      <c r="A27" s="159"/>
      <c r="B27" s="200"/>
      <c r="C27" s="201"/>
      <c r="D27" s="208"/>
      <c r="E27" s="311" t="s">
        <v>149</v>
      </c>
      <c r="F27" s="312"/>
      <c r="G27" s="212">
        <v>1</v>
      </c>
      <c r="H27" s="212">
        <v>6</v>
      </c>
      <c r="I27" s="213">
        <v>5710000000</v>
      </c>
      <c r="J27" s="214">
        <v>0</v>
      </c>
      <c r="K27" s="205"/>
      <c r="L27" s="206"/>
      <c r="M27" s="206"/>
      <c r="N27" s="207"/>
      <c r="O27" s="199">
        <f>O28</f>
        <v>23500</v>
      </c>
      <c r="P27" s="199">
        <f t="shared" si="2"/>
        <v>23500</v>
      </c>
      <c r="Q27" s="199">
        <f t="shared" si="2"/>
        <v>23500</v>
      </c>
    </row>
    <row r="28" spans="1:17" s="116" customFormat="1" ht="30" customHeight="1" x14ac:dyDescent="0.2">
      <c r="A28" s="159"/>
      <c r="B28" s="200"/>
      <c r="C28" s="201"/>
      <c r="D28" s="208"/>
      <c r="E28" s="215"/>
      <c r="F28" s="216" t="s">
        <v>162</v>
      </c>
      <c r="G28" s="212">
        <v>1</v>
      </c>
      <c r="H28" s="212">
        <v>6</v>
      </c>
      <c r="I28" s="213">
        <v>5710010080</v>
      </c>
      <c r="J28" s="214">
        <v>0</v>
      </c>
      <c r="K28" s="205">
        <v>26500</v>
      </c>
      <c r="L28" s="206">
        <v>0</v>
      </c>
      <c r="M28" s="206">
        <v>0</v>
      </c>
      <c r="N28" s="207">
        <v>0</v>
      </c>
      <c r="O28" s="199">
        <f>O29</f>
        <v>23500</v>
      </c>
      <c r="P28" s="199">
        <f>P29</f>
        <v>23500</v>
      </c>
      <c r="Q28" s="199">
        <f>Q29</f>
        <v>23500</v>
      </c>
    </row>
    <row r="29" spans="1:17" s="116" customFormat="1" ht="15" customHeight="1" x14ac:dyDescent="0.2">
      <c r="A29" s="159"/>
      <c r="B29" s="200"/>
      <c r="C29" s="217"/>
      <c r="D29" s="218"/>
      <c r="E29" s="219"/>
      <c r="F29" s="220" t="s">
        <v>159</v>
      </c>
      <c r="G29" s="212">
        <v>1</v>
      </c>
      <c r="H29" s="212">
        <v>6</v>
      </c>
      <c r="I29" s="213">
        <v>5710010080</v>
      </c>
      <c r="J29" s="214" t="s">
        <v>160</v>
      </c>
      <c r="K29" s="205"/>
      <c r="L29" s="206"/>
      <c r="M29" s="206"/>
      <c r="N29" s="207"/>
      <c r="O29" s="199">
        <f>'Приложение 5'!X35</f>
        <v>23500</v>
      </c>
      <c r="P29" s="199">
        <f>'Приложение 5'!Y35</f>
        <v>23500</v>
      </c>
      <c r="Q29" s="199">
        <f>'Приложение 5'!Z35</f>
        <v>23500</v>
      </c>
    </row>
    <row r="30" spans="1:17" s="48" customFormat="1" ht="14.25" customHeight="1" x14ac:dyDescent="0.2">
      <c r="A30" s="156"/>
      <c r="B30" s="303" t="s">
        <v>163</v>
      </c>
      <c r="C30" s="303"/>
      <c r="D30" s="303"/>
      <c r="E30" s="303"/>
      <c r="F30" s="303"/>
      <c r="G30" s="175">
        <v>2</v>
      </c>
      <c r="H30" s="175">
        <v>0</v>
      </c>
      <c r="I30" s="176">
        <v>0</v>
      </c>
      <c r="J30" s="177">
        <v>0</v>
      </c>
      <c r="K30" s="178">
        <v>158200</v>
      </c>
      <c r="L30" s="179">
        <v>0</v>
      </c>
      <c r="M30" s="179">
        <v>0</v>
      </c>
      <c r="N30" s="46">
        <v>0</v>
      </c>
      <c r="O30" s="180">
        <f>O31</f>
        <v>104800</v>
      </c>
      <c r="P30" s="180">
        <f t="shared" ref="P30:Q33" si="3">P31</f>
        <v>108300</v>
      </c>
      <c r="Q30" s="180">
        <f t="shared" si="3"/>
        <v>112100</v>
      </c>
    </row>
    <row r="31" spans="1:17" s="48" customFormat="1" ht="15" customHeight="1" x14ac:dyDescent="0.2">
      <c r="A31" s="156"/>
      <c r="B31" s="174"/>
      <c r="C31" s="304" t="s">
        <v>164</v>
      </c>
      <c r="D31" s="304"/>
      <c r="E31" s="304"/>
      <c r="F31" s="304"/>
      <c r="G31" s="175">
        <v>2</v>
      </c>
      <c r="H31" s="175">
        <v>3</v>
      </c>
      <c r="I31" s="176">
        <v>0</v>
      </c>
      <c r="J31" s="177">
        <v>0</v>
      </c>
      <c r="K31" s="178">
        <v>158200</v>
      </c>
      <c r="L31" s="179">
        <v>0</v>
      </c>
      <c r="M31" s="179">
        <v>0</v>
      </c>
      <c r="N31" s="46">
        <v>0</v>
      </c>
      <c r="O31" s="180">
        <f>O32</f>
        <v>104800</v>
      </c>
      <c r="P31" s="180">
        <f t="shared" si="3"/>
        <v>108300</v>
      </c>
      <c r="Q31" s="180">
        <f t="shared" si="3"/>
        <v>112100</v>
      </c>
    </row>
    <row r="32" spans="1:17" s="158" customFormat="1" ht="40.5" customHeight="1" x14ac:dyDescent="0.2">
      <c r="A32" s="157"/>
      <c r="B32" s="181"/>
      <c r="C32" s="54"/>
      <c r="D32" s="305" t="s">
        <v>186</v>
      </c>
      <c r="E32" s="306"/>
      <c r="F32" s="307"/>
      <c r="G32" s="194">
        <v>2</v>
      </c>
      <c r="H32" s="194">
        <v>3</v>
      </c>
      <c r="I32" s="195">
        <v>5700000000</v>
      </c>
      <c r="J32" s="196">
        <v>0</v>
      </c>
      <c r="K32" s="170">
        <v>738500</v>
      </c>
      <c r="L32" s="171">
        <v>0</v>
      </c>
      <c r="M32" s="171">
        <v>0</v>
      </c>
      <c r="N32" s="172">
        <v>0</v>
      </c>
      <c r="O32" s="198">
        <f>O33</f>
        <v>104800</v>
      </c>
      <c r="P32" s="198">
        <f t="shared" si="3"/>
        <v>108300</v>
      </c>
      <c r="Q32" s="198">
        <f t="shared" si="3"/>
        <v>112100</v>
      </c>
    </row>
    <row r="33" spans="1:17" s="48" customFormat="1" ht="25.5" customHeight="1" x14ac:dyDescent="0.2">
      <c r="A33" s="156"/>
      <c r="B33" s="181"/>
      <c r="C33" s="54"/>
      <c r="D33" s="302" t="s">
        <v>165</v>
      </c>
      <c r="E33" s="302"/>
      <c r="F33" s="302"/>
      <c r="G33" s="188">
        <v>2</v>
      </c>
      <c r="H33" s="188">
        <v>3</v>
      </c>
      <c r="I33" s="189">
        <v>5720000000</v>
      </c>
      <c r="J33" s="190">
        <v>0</v>
      </c>
      <c r="K33" s="178">
        <v>158200</v>
      </c>
      <c r="L33" s="179">
        <v>0</v>
      </c>
      <c r="M33" s="179">
        <v>0</v>
      </c>
      <c r="N33" s="46">
        <v>0</v>
      </c>
      <c r="O33" s="191">
        <f>O34</f>
        <v>104800</v>
      </c>
      <c r="P33" s="191">
        <f t="shared" si="3"/>
        <v>108300</v>
      </c>
      <c r="Q33" s="191">
        <f t="shared" si="3"/>
        <v>112100</v>
      </c>
    </row>
    <row r="34" spans="1:17" s="48" customFormat="1" ht="26.25" customHeight="1" x14ac:dyDescent="0.2">
      <c r="A34" s="156"/>
      <c r="B34" s="181"/>
      <c r="C34" s="55"/>
      <c r="D34" s="187"/>
      <c r="E34" s="302" t="s">
        <v>248</v>
      </c>
      <c r="F34" s="302"/>
      <c r="G34" s="188">
        <v>2</v>
      </c>
      <c r="H34" s="188">
        <v>3</v>
      </c>
      <c r="I34" s="189">
        <v>5720051180</v>
      </c>
      <c r="J34" s="190">
        <v>0</v>
      </c>
      <c r="K34" s="178">
        <v>158200</v>
      </c>
      <c r="L34" s="179">
        <v>0</v>
      </c>
      <c r="M34" s="179">
        <v>0</v>
      </c>
      <c r="N34" s="46">
        <v>0</v>
      </c>
      <c r="O34" s="191">
        <f>O35+O36</f>
        <v>104800</v>
      </c>
      <c r="P34" s="191">
        <f>P35+P36</f>
        <v>108300</v>
      </c>
      <c r="Q34" s="191">
        <f>Q35+Q36</f>
        <v>112100</v>
      </c>
    </row>
    <row r="35" spans="1:17" s="48" customFormat="1" ht="27.75" customHeight="1" x14ac:dyDescent="0.2">
      <c r="A35" s="156"/>
      <c r="B35" s="181"/>
      <c r="C35" s="55"/>
      <c r="D35" s="192"/>
      <c r="E35" s="187"/>
      <c r="F35" s="56" t="s">
        <v>152</v>
      </c>
      <c r="G35" s="188">
        <v>2</v>
      </c>
      <c r="H35" s="188">
        <v>3</v>
      </c>
      <c r="I35" s="189">
        <v>5720051180</v>
      </c>
      <c r="J35" s="190">
        <v>120</v>
      </c>
      <c r="K35" s="178">
        <v>144400</v>
      </c>
      <c r="L35" s="179">
        <v>0</v>
      </c>
      <c r="M35" s="179">
        <v>0</v>
      </c>
      <c r="N35" s="46">
        <v>0</v>
      </c>
      <c r="O35" s="191">
        <f>'Приложение 5'!X42</f>
        <v>102800</v>
      </c>
      <c r="P35" s="191">
        <f>'Приложение 5'!Y42</f>
        <v>106300</v>
      </c>
      <c r="Q35" s="191">
        <f>'Приложение 5'!Z42</f>
        <v>110000</v>
      </c>
    </row>
    <row r="36" spans="1:17" s="48" customFormat="1" ht="25.5" customHeight="1" x14ac:dyDescent="0.2">
      <c r="A36" s="156"/>
      <c r="B36" s="181"/>
      <c r="C36" s="55"/>
      <c r="D36" s="192"/>
      <c r="E36" s="187"/>
      <c r="F36" s="56" t="s">
        <v>157</v>
      </c>
      <c r="G36" s="188">
        <v>2</v>
      </c>
      <c r="H36" s="188">
        <v>3</v>
      </c>
      <c r="I36" s="189">
        <v>5720051180</v>
      </c>
      <c r="J36" s="190">
        <v>240</v>
      </c>
      <c r="K36" s="178">
        <v>13800</v>
      </c>
      <c r="L36" s="179">
        <v>0</v>
      </c>
      <c r="M36" s="179">
        <v>0</v>
      </c>
      <c r="N36" s="46">
        <v>0</v>
      </c>
      <c r="O36" s="191">
        <f>'Приложение 5'!X45</f>
        <v>2000</v>
      </c>
      <c r="P36" s="191">
        <f>'Приложение 5'!Y45</f>
        <v>2000</v>
      </c>
      <c r="Q36" s="191">
        <f>'Приложение 5'!Z45</f>
        <v>2100</v>
      </c>
    </row>
    <row r="37" spans="1:17" s="48" customFormat="1" ht="30" customHeight="1" x14ac:dyDescent="0.2">
      <c r="A37" s="156"/>
      <c r="B37" s="303" t="s">
        <v>167</v>
      </c>
      <c r="C37" s="303"/>
      <c r="D37" s="303"/>
      <c r="E37" s="303"/>
      <c r="F37" s="303"/>
      <c r="G37" s="175">
        <v>3</v>
      </c>
      <c r="H37" s="175">
        <v>0</v>
      </c>
      <c r="I37" s="176">
        <v>0</v>
      </c>
      <c r="J37" s="177">
        <v>0</v>
      </c>
      <c r="K37" s="178">
        <v>101200</v>
      </c>
      <c r="L37" s="179">
        <v>0</v>
      </c>
      <c r="M37" s="179">
        <v>0</v>
      </c>
      <c r="N37" s="46">
        <v>0</v>
      </c>
      <c r="O37" s="180">
        <f>O38</f>
        <v>80000</v>
      </c>
      <c r="P37" s="180">
        <f t="shared" ref="P37:Q40" si="4">P38</f>
        <v>20000</v>
      </c>
      <c r="Q37" s="180">
        <f t="shared" si="4"/>
        <v>9100</v>
      </c>
    </row>
    <row r="38" spans="1:17" s="48" customFormat="1" ht="14.25" customHeight="1" x14ac:dyDescent="0.2">
      <c r="A38" s="156"/>
      <c r="B38" s="174"/>
      <c r="C38" s="304" t="s">
        <v>168</v>
      </c>
      <c r="D38" s="304"/>
      <c r="E38" s="304"/>
      <c r="F38" s="304"/>
      <c r="G38" s="175">
        <v>3</v>
      </c>
      <c r="H38" s="175">
        <v>10</v>
      </c>
      <c r="I38" s="176">
        <v>0</v>
      </c>
      <c r="J38" s="177">
        <v>0</v>
      </c>
      <c r="K38" s="178">
        <v>60000</v>
      </c>
      <c r="L38" s="179">
        <v>0</v>
      </c>
      <c r="M38" s="179">
        <v>0</v>
      </c>
      <c r="N38" s="46">
        <v>0</v>
      </c>
      <c r="O38" s="180">
        <f>O39</f>
        <v>80000</v>
      </c>
      <c r="P38" s="180">
        <f t="shared" si="4"/>
        <v>20000</v>
      </c>
      <c r="Q38" s="180">
        <f t="shared" si="4"/>
        <v>9100</v>
      </c>
    </row>
    <row r="39" spans="1:17" s="158" customFormat="1" ht="39.75" customHeight="1" x14ac:dyDescent="0.2">
      <c r="A39" s="157"/>
      <c r="B39" s="181"/>
      <c r="C39" s="54"/>
      <c r="D39" s="305" t="s">
        <v>186</v>
      </c>
      <c r="E39" s="306"/>
      <c r="F39" s="307"/>
      <c r="G39" s="194">
        <v>3</v>
      </c>
      <c r="H39" s="194">
        <v>10</v>
      </c>
      <c r="I39" s="195">
        <v>5700000000</v>
      </c>
      <c r="J39" s="196">
        <v>0</v>
      </c>
      <c r="K39" s="170">
        <v>738500</v>
      </c>
      <c r="L39" s="171">
        <v>0</v>
      </c>
      <c r="M39" s="171">
        <v>0</v>
      </c>
      <c r="N39" s="172">
        <v>0</v>
      </c>
      <c r="O39" s="198">
        <f>O40</f>
        <v>80000</v>
      </c>
      <c r="P39" s="198">
        <f t="shared" si="4"/>
        <v>20000</v>
      </c>
      <c r="Q39" s="198">
        <f t="shared" si="4"/>
        <v>9100</v>
      </c>
    </row>
    <row r="40" spans="1:17" s="48" customFormat="1" ht="26.25" customHeight="1" x14ac:dyDescent="0.2">
      <c r="A40" s="156"/>
      <c r="B40" s="181"/>
      <c r="C40" s="54"/>
      <c r="D40" s="302" t="s">
        <v>169</v>
      </c>
      <c r="E40" s="302"/>
      <c r="F40" s="302"/>
      <c r="G40" s="188">
        <v>3</v>
      </c>
      <c r="H40" s="188">
        <v>10</v>
      </c>
      <c r="I40" s="189">
        <v>5730000000</v>
      </c>
      <c r="J40" s="190">
        <v>0</v>
      </c>
      <c r="K40" s="178">
        <v>60000</v>
      </c>
      <c r="L40" s="179">
        <v>0</v>
      </c>
      <c r="M40" s="179">
        <v>0</v>
      </c>
      <c r="N40" s="46">
        <v>0</v>
      </c>
      <c r="O40" s="191">
        <f>O41</f>
        <v>80000</v>
      </c>
      <c r="P40" s="191">
        <f t="shared" si="4"/>
        <v>20000</v>
      </c>
      <c r="Q40" s="191">
        <f t="shared" si="4"/>
        <v>9100</v>
      </c>
    </row>
    <row r="41" spans="1:17" s="48" customFormat="1" ht="26.25" customHeight="1" x14ac:dyDescent="0.2">
      <c r="A41" s="156"/>
      <c r="B41" s="181"/>
      <c r="C41" s="55"/>
      <c r="D41" s="192"/>
      <c r="E41" s="187"/>
      <c r="F41" s="56" t="s">
        <v>170</v>
      </c>
      <c r="G41" s="188">
        <v>3</v>
      </c>
      <c r="H41" s="188">
        <v>10</v>
      </c>
      <c r="I41" s="189">
        <v>5730095020</v>
      </c>
      <c r="J41" s="190">
        <v>0</v>
      </c>
      <c r="K41" s="178">
        <v>60000</v>
      </c>
      <c r="L41" s="179">
        <v>0</v>
      </c>
      <c r="M41" s="179">
        <v>0</v>
      </c>
      <c r="N41" s="46">
        <v>0</v>
      </c>
      <c r="O41" s="191">
        <f>O42</f>
        <v>80000</v>
      </c>
      <c r="P41" s="191">
        <f>P42</f>
        <v>20000</v>
      </c>
      <c r="Q41" s="191">
        <f>Q42</f>
        <v>9100</v>
      </c>
    </row>
    <row r="42" spans="1:17" s="48" customFormat="1" ht="30.75" customHeight="1" x14ac:dyDescent="0.2">
      <c r="A42" s="156"/>
      <c r="B42" s="181"/>
      <c r="C42" s="55"/>
      <c r="D42" s="192"/>
      <c r="E42" s="187"/>
      <c r="F42" s="56" t="s">
        <v>157</v>
      </c>
      <c r="G42" s="188">
        <v>3</v>
      </c>
      <c r="H42" s="188">
        <v>10</v>
      </c>
      <c r="I42" s="189">
        <v>5730095020</v>
      </c>
      <c r="J42" s="190">
        <v>240</v>
      </c>
      <c r="K42" s="178">
        <v>60000</v>
      </c>
      <c r="L42" s="179">
        <v>0</v>
      </c>
      <c r="M42" s="179">
        <v>0</v>
      </c>
      <c r="N42" s="46">
        <v>0</v>
      </c>
      <c r="O42" s="191">
        <f>'Приложение 5'!X52</f>
        <v>80000</v>
      </c>
      <c r="P42" s="191">
        <f>'Приложение 5'!Y52</f>
        <v>20000</v>
      </c>
      <c r="Q42" s="191">
        <f>'Приложение 5'!Z52</f>
        <v>9100</v>
      </c>
    </row>
    <row r="43" spans="1:17" s="48" customFormat="1" ht="17.25" customHeight="1" x14ac:dyDescent="0.2">
      <c r="A43" s="156"/>
      <c r="B43" s="308" t="s">
        <v>171</v>
      </c>
      <c r="C43" s="309"/>
      <c r="D43" s="309"/>
      <c r="E43" s="309"/>
      <c r="F43" s="310"/>
      <c r="G43" s="175">
        <v>4</v>
      </c>
      <c r="H43" s="175">
        <v>0</v>
      </c>
      <c r="I43" s="176">
        <v>0</v>
      </c>
      <c r="J43" s="177">
        <v>0</v>
      </c>
      <c r="K43" s="221"/>
      <c r="L43" s="222"/>
      <c r="M43" s="222"/>
      <c r="N43" s="53"/>
      <c r="O43" s="180">
        <f>O44</f>
        <v>686000</v>
      </c>
      <c r="P43" s="180">
        <f t="shared" ref="P43:Q46" si="5">P44</f>
        <v>702000</v>
      </c>
      <c r="Q43" s="180">
        <f>Q44+Q51</f>
        <v>1080000</v>
      </c>
    </row>
    <row r="44" spans="1:17" s="48" customFormat="1" ht="14.25" customHeight="1" x14ac:dyDescent="0.2">
      <c r="A44" s="156"/>
      <c r="B44" s="174"/>
      <c r="C44" s="304" t="s">
        <v>187</v>
      </c>
      <c r="D44" s="304"/>
      <c r="E44" s="304"/>
      <c r="F44" s="304"/>
      <c r="G44" s="175">
        <v>4</v>
      </c>
      <c r="H44" s="175">
        <v>9</v>
      </c>
      <c r="I44" s="176">
        <v>0</v>
      </c>
      <c r="J44" s="177">
        <v>0</v>
      </c>
      <c r="K44" s="178">
        <v>60000</v>
      </c>
      <c r="L44" s="179">
        <v>0</v>
      </c>
      <c r="M44" s="179">
        <v>0</v>
      </c>
      <c r="N44" s="46">
        <v>0</v>
      </c>
      <c r="O44" s="180">
        <f>O45</f>
        <v>686000</v>
      </c>
      <c r="P44" s="180">
        <f t="shared" si="5"/>
        <v>702000</v>
      </c>
      <c r="Q44" s="180">
        <f t="shared" si="5"/>
        <v>717000</v>
      </c>
    </row>
    <row r="45" spans="1:17" s="158" customFormat="1" ht="39.75" customHeight="1" x14ac:dyDescent="0.2">
      <c r="A45" s="157"/>
      <c r="B45" s="181"/>
      <c r="C45" s="54"/>
      <c r="D45" s="305" t="s">
        <v>186</v>
      </c>
      <c r="E45" s="306"/>
      <c r="F45" s="307"/>
      <c r="G45" s="194">
        <v>4</v>
      </c>
      <c r="H45" s="194">
        <v>9</v>
      </c>
      <c r="I45" s="195">
        <v>5700000000</v>
      </c>
      <c r="J45" s="196">
        <v>0</v>
      </c>
      <c r="K45" s="170">
        <v>738500</v>
      </c>
      <c r="L45" s="171">
        <v>0</v>
      </c>
      <c r="M45" s="171">
        <v>0</v>
      </c>
      <c r="N45" s="172">
        <v>0</v>
      </c>
      <c r="O45" s="198">
        <f>O46</f>
        <v>686000</v>
      </c>
      <c r="P45" s="198">
        <f t="shared" si="5"/>
        <v>702000</v>
      </c>
      <c r="Q45" s="198">
        <f t="shared" si="5"/>
        <v>717000</v>
      </c>
    </row>
    <row r="46" spans="1:17" s="48" customFormat="1" ht="24.75" customHeight="1" x14ac:dyDescent="0.2">
      <c r="A46" s="156"/>
      <c r="B46" s="181"/>
      <c r="C46" s="54"/>
      <c r="D46" s="302" t="s">
        <v>172</v>
      </c>
      <c r="E46" s="302"/>
      <c r="F46" s="302"/>
      <c r="G46" s="188">
        <v>4</v>
      </c>
      <c r="H46" s="188">
        <v>9</v>
      </c>
      <c r="I46" s="189">
        <v>5740000000</v>
      </c>
      <c r="J46" s="190">
        <v>0</v>
      </c>
      <c r="K46" s="178">
        <v>60000</v>
      </c>
      <c r="L46" s="179">
        <v>0</v>
      </c>
      <c r="M46" s="179">
        <v>0</v>
      </c>
      <c r="N46" s="46">
        <v>0</v>
      </c>
      <c r="O46" s="191">
        <f>O47</f>
        <v>686000</v>
      </c>
      <c r="P46" s="191">
        <f t="shared" si="5"/>
        <v>702000</v>
      </c>
      <c r="Q46" s="191">
        <f t="shared" si="5"/>
        <v>717000</v>
      </c>
    </row>
    <row r="47" spans="1:17" s="48" customFormat="1" ht="26.25" customHeight="1" x14ac:dyDescent="0.2">
      <c r="A47" s="156"/>
      <c r="B47" s="181"/>
      <c r="C47" s="55"/>
      <c r="D47" s="187"/>
      <c r="E47" s="302" t="s">
        <v>173</v>
      </c>
      <c r="F47" s="302"/>
      <c r="G47" s="188">
        <v>4</v>
      </c>
      <c r="H47" s="188">
        <v>9</v>
      </c>
      <c r="I47" s="189">
        <v>5740095280</v>
      </c>
      <c r="J47" s="190">
        <v>0</v>
      </c>
      <c r="K47" s="178">
        <v>60000</v>
      </c>
      <c r="L47" s="179">
        <v>0</v>
      </c>
      <c r="M47" s="179">
        <v>0</v>
      </c>
      <c r="N47" s="46">
        <v>0</v>
      </c>
      <c r="O47" s="191">
        <f>O48</f>
        <v>686000</v>
      </c>
      <c r="P47" s="191">
        <f>P48</f>
        <v>702000</v>
      </c>
      <c r="Q47" s="191">
        <f>Q48</f>
        <v>717000</v>
      </c>
    </row>
    <row r="48" spans="1:17" s="48" customFormat="1" ht="26.25" customHeight="1" x14ac:dyDescent="0.2">
      <c r="A48" s="156"/>
      <c r="B48" s="181"/>
      <c r="C48" s="55"/>
      <c r="D48" s="192"/>
      <c r="E48" s="187"/>
      <c r="F48" s="56" t="s">
        <v>157</v>
      </c>
      <c r="G48" s="188">
        <v>4</v>
      </c>
      <c r="H48" s="188">
        <v>9</v>
      </c>
      <c r="I48" s="189">
        <v>5740095280</v>
      </c>
      <c r="J48" s="190">
        <v>240</v>
      </c>
      <c r="K48" s="178">
        <v>60000</v>
      </c>
      <c r="L48" s="179">
        <v>0</v>
      </c>
      <c r="M48" s="179">
        <v>0</v>
      </c>
      <c r="N48" s="46">
        <v>0</v>
      </c>
      <c r="O48" s="191">
        <f>'Приложение 5'!X59</f>
        <v>686000</v>
      </c>
      <c r="P48" s="191">
        <f>'Приложение 5'!Y59</f>
        <v>702000</v>
      </c>
      <c r="Q48" s="191">
        <f>'Приложение 5'!Z59</f>
        <v>717000</v>
      </c>
    </row>
    <row r="49" spans="1:17" s="48" customFormat="1" ht="18" customHeight="1" x14ac:dyDescent="0.2">
      <c r="A49" s="156"/>
      <c r="B49" s="181"/>
      <c r="C49" s="304" t="s">
        <v>250</v>
      </c>
      <c r="D49" s="304"/>
      <c r="E49" s="304"/>
      <c r="F49" s="304"/>
      <c r="G49" s="188">
        <v>4</v>
      </c>
      <c r="H49" s="188">
        <v>12</v>
      </c>
      <c r="I49" s="176">
        <v>0</v>
      </c>
      <c r="J49" s="177">
        <v>0</v>
      </c>
      <c r="K49" s="178"/>
      <c r="L49" s="179"/>
      <c r="M49" s="179"/>
      <c r="N49" s="46"/>
      <c r="O49" s="180">
        <f>O51</f>
        <v>0</v>
      </c>
      <c r="P49" s="180">
        <f>P51</f>
        <v>0</v>
      </c>
      <c r="Q49" s="180">
        <f>Q51</f>
        <v>363000</v>
      </c>
    </row>
    <row r="50" spans="1:17" s="48" customFormat="1" ht="46.5" customHeight="1" x14ac:dyDescent="0.2">
      <c r="A50" s="156"/>
      <c r="B50" s="181"/>
      <c r="C50" s="263"/>
      <c r="D50" s="305" t="s">
        <v>186</v>
      </c>
      <c r="E50" s="306"/>
      <c r="F50" s="307"/>
      <c r="G50" s="188">
        <v>4</v>
      </c>
      <c r="H50" s="188">
        <v>12</v>
      </c>
      <c r="I50" s="195">
        <v>5700000000</v>
      </c>
      <c r="J50" s="190">
        <v>0</v>
      </c>
      <c r="K50" s="178"/>
      <c r="L50" s="179"/>
      <c r="M50" s="179"/>
      <c r="N50" s="46"/>
      <c r="O50" s="286">
        <f>O51</f>
        <v>0</v>
      </c>
      <c r="P50" s="286">
        <f>P51</f>
        <v>0</v>
      </c>
      <c r="Q50" s="286">
        <f>Q51</f>
        <v>363000</v>
      </c>
    </row>
    <row r="51" spans="1:17" s="48" customFormat="1" ht="26.25" customHeight="1" x14ac:dyDescent="0.2">
      <c r="A51" s="156"/>
      <c r="B51" s="181"/>
      <c r="C51" s="263"/>
      <c r="D51" s="265"/>
      <c r="E51" s="264"/>
      <c r="F51" s="281" t="s">
        <v>251</v>
      </c>
      <c r="G51" s="188">
        <v>4</v>
      </c>
      <c r="H51" s="188">
        <v>12</v>
      </c>
      <c r="I51" s="189">
        <v>5770000000</v>
      </c>
      <c r="J51" s="190">
        <v>0</v>
      </c>
      <c r="K51" s="178"/>
      <c r="L51" s="179"/>
      <c r="M51" s="179"/>
      <c r="N51" s="46"/>
      <c r="O51" s="286">
        <f t="shared" ref="O51:Q53" si="6">O52</f>
        <v>0</v>
      </c>
      <c r="P51" s="286">
        <f t="shared" si="6"/>
        <v>0</v>
      </c>
      <c r="Q51" s="286">
        <f t="shared" si="6"/>
        <v>363000</v>
      </c>
    </row>
    <row r="52" spans="1:17" s="48" customFormat="1" ht="69" customHeight="1" x14ac:dyDescent="0.2">
      <c r="A52" s="156"/>
      <c r="B52" s="181"/>
      <c r="C52" s="263"/>
      <c r="D52" s="265"/>
      <c r="E52" s="264"/>
      <c r="F52" s="281" t="s">
        <v>215</v>
      </c>
      <c r="G52" s="188">
        <v>4</v>
      </c>
      <c r="H52" s="188">
        <v>12</v>
      </c>
      <c r="I52" s="288" t="s">
        <v>216</v>
      </c>
      <c r="J52" s="190">
        <v>0</v>
      </c>
      <c r="K52" s="178"/>
      <c r="L52" s="179"/>
      <c r="M52" s="179"/>
      <c r="N52" s="46"/>
      <c r="O52" s="286">
        <f t="shared" si="6"/>
        <v>0</v>
      </c>
      <c r="P52" s="286">
        <f t="shared" si="6"/>
        <v>0</v>
      </c>
      <c r="Q52" s="286">
        <f t="shared" si="6"/>
        <v>363000</v>
      </c>
    </row>
    <row r="53" spans="1:17" s="48" customFormat="1" ht="26.25" customHeight="1" x14ac:dyDescent="0.2">
      <c r="A53" s="156"/>
      <c r="B53" s="181"/>
      <c r="C53" s="263"/>
      <c r="D53" s="265"/>
      <c r="E53" s="264"/>
      <c r="F53" s="281" t="s">
        <v>157</v>
      </c>
      <c r="G53" s="188">
        <v>4</v>
      </c>
      <c r="H53" s="188">
        <v>12</v>
      </c>
      <c r="I53" s="288" t="s">
        <v>216</v>
      </c>
      <c r="J53" s="190">
        <v>240</v>
      </c>
      <c r="K53" s="178"/>
      <c r="L53" s="179"/>
      <c r="M53" s="179"/>
      <c r="N53" s="46"/>
      <c r="O53" s="286">
        <f t="shared" si="6"/>
        <v>0</v>
      </c>
      <c r="P53" s="286">
        <f t="shared" si="6"/>
        <v>0</v>
      </c>
      <c r="Q53" s="286">
        <f t="shared" si="6"/>
        <v>363000</v>
      </c>
    </row>
    <row r="54" spans="1:17" s="48" customFormat="1" ht="19.5" customHeight="1" x14ac:dyDescent="0.2">
      <c r="A54" s="156"/>
      <c r="B54" s="181"/>
      <c r="C54" s="263"/>
      <c r="D54" s="265"/>
      <c r="E54" s="264"/>
      <c r="F54" s="281" t="s">
        <v>158</v>
      </c>
      <c r="G54" s="188">
        <v>4</v>
      </c>
      <c r="H54" s="188">
        <v>12</v>
      </c>
      <c r="I54" s="288" t="s">
        <v>216</v>
      </c>
      <c r="J54" s="190">
        <v>244</v>
      </c>
      <c r="K54" s="178"/>
      <c r="L54" s="179"/>
      <c r="M54" s="179"/>
      <c r="N54" s="46"/>
      <c r="O54" s="191">
        <f>'Приложение 5'!X67</f>
        <v>0</v>
      </c>
      <c r="P54" s="191">
        <f>'Приложение 5'!Y67</f>
        <v>0</v>
      </c>
      <c r="Q54" s="191">
        <f>'Приложение 5'!Z67</f>
        <v>363000</v>
      </c>
    </row>
    <row r="55" spans="1:17" s="48" customFormat="1" ht="15" customHeight="1" x14ac:dyDescent="0.2">
      <c r="A55" s="156"/>
      <c r="B55" s="303" t="s">
        <v>175</v>
      </c>
      <c r="C55" s="303"/>
      <c r="D55" s="303"/>
      <c r="E55" s="303"/>
      <c r="F55" s="303"/>
      <c r="G55" s="175">
        <v>5</v>
      </c>
      <c r="H55" s="175">
        <v>0</v>
      </c>
      <c r="I55" s="176">
        <v>0</v>
      </c>
      <c r="J55" s="177">
        <v>0</v>
      </c>
      <c r="K55" s="178">
        <v>2518700</v>
      </c>
      <c r="L55" s="179">
        <v>0</v>
      </c>
      <c r="M55" s="179">
        <v>0</v>
      </c>
      <c r="N55" s="46">
        <v>0</v>
      </c>
      <c r="O55" s="180">
        <f>O56</f>
        <v>501512</v>
      </c>
      <c r="P55" s="180">
        <f t="shared" ref="P55:Q58" si="7">P56</f>
        <v>30000</v>
      </c>
      <c r="Q55" s="180">
        <f t="shared" si="7"/>
        <v>50000</v>
      </c>
    </row>
    <row r="56" spans="1:17" s="48" customFormat="1" ht="14.25" customHeight="1" x14ac:dyDescent="0.2">
      <c r="A56" s="156"/>
      <c r="B56" s="174"/>
      <c r="C56" s="304" t="s">
        <v>176</v>
      </c>
      <c r="D56" s="304"/>
      <c r="E56" s="304"/>
      <c r="F56" s="304"/>
      <c r="G56" s="175">
        <v>5</v>
      </c>
      <c r="H56" s="175">
        <v>3</v>
      </c>
      <c r="I56" s="176">
        <v>0</v>
      </c>
      <c r="J56" s="177">
        <v>0</v>
      </c>
      <c r="K56" s="178">
        <v>2518700</v>
      </c>
      <c r="L56" s="179">
        <v>0</v>
      </c>
      <c r="M56" s="179">
        <v>0</v>
      </c>
      <c r="N56" s="46">
        <v>0</v>
      </c>
      <c r="O56" s="180">
        <f>O57</f>
        <v>501512</v>
      </c>
      <c r="P56" s="180">
        <f t="shared" si="7"/>
        <v>30000</v>
      </c>
      <c r="Q56" s="180">
        <f t="shared" si="7"/>
        <v>50000</v>
      </c>
    </row>
    <row r="57" spans="1:17" s="158" customFormat="1" ht="39.75" customHeight="1" x14ac:dyDescent="0.2">
      <c r="A57" s="157"/>
      <c r="B57" s="181"/>
      <c r="C57" s="54"/>
      <c r="D57" s="305" t="s">
        <v>186</v>
      </c>
      <c r="E57" s="306"/>
      <c r="F57" s="307"/>
      <c r="G57" s="194">
        <v>5</v>
      </c>
      <c r="H57" s="194">
        <v>3</v>
      </c>
      <c r="I57" s="195">
        <v>5700000000</v>
      </c>
      <c r="J57" s="196">
        <v>0</v>
      </c>
      <c r="K57" s="170">
        <v>738500</v>
      </c>
      <c r="L57" s="171">
        <v>0</v>
      </c>
      <c r="M57" s="171">
        <v>0</v>
      </c>
      <c r="N57" s="172">
        <v>0</v>
      </c>
      <c r="O57" s="198">
        <f>O58</f>
        <v>501512</v>
      </c>
      <c r="P57" s="198">
        <f t="shared" si="7"/>
        <v>30000</v>
      </c>
      <c r="Q57" s="198">
        <f t="shared" si="7"/>
        <v>50000</v>
      </c>
    </row>
    <row r="58" spans="1:17" s="48" customFormat="1" ht="24.75" customHeight="1" x14ac:dyDescent="0.2">
      <c r="A58" s="156"/>
      <c r="B58" s="181"/>
      <c r="C58" s="54"/>
      <c r="D58" s="302" t="s">
        <v>177</v>
      </c>
      <c r="E58" s="302"/>
      <c r="F58" s="302"/>
      <c r="G58" s="188">
        <v>5</v>
      </c>
      <c r="H58" s="188">
        <v>3</v>
      </c>
      <c r="I58" s="189">
        <v>5750000000</v>
      </c>
      <c r="J58" s="190">
        <v>0</v>
      </c>
      <c r="K58" s="178">
        <v>2518700</v>
      </c>
      <c r="L58" s="179">
        <v>0</v>
      </c>
      <c r="M58" s="179">
        <v>0</v>
      </c>
      <c r="N58" s="46">
        <v>0</v>
      </c>
      <c r="O58" s="191">
        <f>O59+O61</f>
        <v>501512</v>
      </c>
      <c r="P58" s="191">
        <f t="shared" si="7"/>
        <v>30000</v>
      </c>
      <c r="Q58" s="191">
        <f t="shared" si="7"/>
        <v>50000</v>
      </c>
    </row>
    <row r="59" spans="1:17" s="48" customFormat="1" ht="24.75" customHeight="1" x14ac:dyDescent="0.2">
      <c r="A59" s="156"/>
      <c r="B59" s="181"/>
      <c r="C59" s="55"/>
      <c r="D59" s="187"/>
      <c r="E59" s="302" t="s">
        <v>178</v>
      </c>
      <c r="F59" s="302"/>
      <c r="G59" s="188">
        <v>5</v>
      </c>
      <c r="H59" s="188">
        <v>3</v>
      </c>
      <c r="I59" s="189">
        <v>5750095310</v>
      </c>
      <c r="J59" s="190">
        <v>0</v>
      </c>
      <c r="K59" s="178">
        <v>2518700</v>
      </c>
      <c r="L59" s="179">
        <v>0</v>
      </c>
      <c r="M59" s="179">
        <v>0</v>
      </c>
      <c r="N59" s="46">
        <v>0</v>
      </c>
      <c r="O59" s="191">
        <f>O60</f>
        <v>6000</v>
      </c>
      <c r="P59" s="191">
        <f>P60</f>
        <v>30000</v>
      </c>
      <c r="Q59" s="191">
        <f>Q60</f>
        <v>50000</v>
      </c>
    </row>
    <row r="60" spans="1:17" s="48" customFormat="1" ht="27.75" customHeight="1" x14ac:dyDescent="0.2">
      <c r="A60" s="156"/>
      <c r="B60" s="181"/>
      <c r="C60" s="55"/>
      <c r="D60" s="192"/>
      <c r="E60" s="187"/>
      <c r="F60" s="56" t="s">
        <v>157</v>
      </c>
      <c r="G60" s="188">
        <v>5</v>
      </c>
      <c r="H60" s="188">
        <v>3</v>
      </c>
      <c r="I60" s="189">
        <v>5750095310</v>
      </c>
      <c r="J60" s="190">
        <v>240</v>
      </c>
      <c r="K60" s="178">
        <v>2518700</v>
      </c>
      <c r="L60" s="179">
        <v>0</v>
      </c>
      <c r="M60" s="179">
        <v>0</v>
      </c>
      <c r="N60" s="46">
        <v>0</v>
      </c>
      <c r="O60" s="191">
        <f>'Приложение 5'!X73</f>
        <v>6000</v>
      </c>
      <c r="P60" s="191">
        <f>'Приложение 5'!Y73</f>
        <v>30000</v>
      </c>
      <c r="Q60" s="191">
        <f>'Приложение 5'!Z73</f>
        <v>50000</v>
      </c>
    </row>
    <row r="61" spans="1:17" s="48" customFormat="1" ht="27.75" customHeight="1" x14ac:dyDescent="0.2">
      <c r="A61" s="156"/>
      <c r="B61" s="181"/>
      <c r="C61" s="55"/>
      <c r="D61" s="187"/>
      <c r="E61" s="302" t="s">
        <v>233</v>
      </c>
      <c r="F61" s="302"/>
      <c r="G61" s="188">
        <v>5</v>
      </c>
      <c r="H61" s="188">
        <v>3</v>
      </c>
      <c r="I61" s="189" t="s">
        <v>232</v>
      </c>
      <c r="J61" s="190">
        <v>0</v>
      </c>
      <c r="K61" s="178"/>
      <c r="L61" s="179"/>
      <c r="M61" s="179"/>
      <c r="N61" s="46"/>
      <c r="O61" s="191">
        <f>O62</f>
        <v>495512</v>
      </c>
      <c r="P61" s="191">
        <f>P62</f>
        <v>0</v>
      </c>
      <c r="Q61" s="191">
        <f>Q62</f>
        <v>0</v>
      </c>
    </row>
    <row r="62" spans="1:17" s="48" customFormat="1" ht="27.75" customHeight="1" x14ac:dyDescent="0.2">
      <c r="A62" s="156"/>
      <c r="B62" s="181"/>
      <c r="C62" s="55"/>
      <c r="D62" s="192"/>
      <c r="E62" s="187"/>
      <c r="F62" s="56" t="s">
        <v>157</v>
      </c>
      <c r="G62" s="188">
        <v>5</v>
      </c>
      <c r="H62" s="188">
        <v>3</v>
      </c>
      <c r="I62" s="189" t="s">
        <v>232</v>
      </c>
      <c r="J62" s="190">
        <v>240</v>
      </c>
      <c r="K62" s="178"/>
      <c r="L62" s="179"/>
      <c r="M62" s="179"/>
      <c r="N62" s="46"/>
      <c r="O62" s="191">
        <v>495512</v>
      </c>
      <c r="P62" s="191">
        <v>0</v>
      </c>
      <c r="Q62" s="191">
        <v>0</v>
      </c>
    </row>
    <row r="63" spans="1:17" s="48" customFormat="1" ht="21" customHeight="1" x14ac:dyDescent="0.2">
      <c r="A63" s="156"/>
      <c r="B63" s="303" t="s">
        <v>179</v>
      </c>
      <c r="C63" s="303"/>
      <c r="D63" s="303"/>
      <c r="E63" s="303"/>
      <c r="F63" s="303"/>
      <c r="G63" s="175">
        <v>8</v>
      </c>
      <c r="H63" s="175">
        <v>0</v>
      </c>
      <c r="I63" s="176">
        <v>0</v>
      </c>
      <c r="J63" s="177">
        <v>0</v>
      </c>
      <c r="K63" s="178">
        <v>6434050</v>
      </c>
      <c r="L63" s="179">
        <v>0</v>
      </c>
      <c r="M63" s="179">
        <v>0</v>
      </c>
      <c r="N63" s="46">
        <v>0</v>
      </c>
      <c r="O63" s="193">
        <f t="shared" ref="O63:Q65" si="8">O64</f>
        <v>1903658</v>
      </c>
      <c r="P63" s="180">
        <f t="shared" si="8"/>
        <v>1780520</v>
      </c>
      <c r="Q63" s="180">
        <f t="shared" si="8"/>
        <v>1744320</v>
      </c>
    </row>
    <row r="64" spans="1:17" s="48" customFormat="1" ht="14.25" customHeight="1" x14ac:dyDescent="0.2">
      <c r="A64" s="156"/>
      <c r="B64" s="174"/>
      <c r="C64" s="304" t="s">
        <v>180</v>
      </c>
      <c r="D64" s="304"/>
      <c r="E64" s="304"/>
      <c r="F64" s="304"/>
      <c r="G64" s="175">
        <v>8</v>
      </c>
      <c r="H64" s="175">
        <v>1</v>
      </c>
      <c r="I64" s="176">
        <v>0</v>
      </c>
      <c r="J64" s="177">
        <v>0</v>
      </c>
      <c r="K64" s="178">
        <v>6434050</v>
      </c>
      <c r="L64" s="179">
        <v>0</v>
      </c>
      <c r="M64" s="179">
        <v>0</v>
      </c>
      <c r="N64" s="46">
        <v>0</v>
      </c>
      <c r="O64" s="193">
        <f t="shared" si="8"/>
        <v>1903658</v>
      </c>
      <c r="P64" s="180">
        <f t="shared" si="8"/>
        <v>1780520</v>
      </c>
      <c r="Q64" s="180">
        <f t="shared" si="8"/>
        <v>1744320</v>
      </c>
    </row>
    <row r="65" spans="1:17" s="158" customFormat="1" ht="36" customHeight="1" x14ac:dyDescent="0.2">
      <c r="A65" s="157"/>
      <c r="B65" s="181"/>
      <c r="C65" s="54"/>
      <c r="D65" s="305" t="s">
        <v>186</v>
      </c>
      <c r="E65" s="306"/>
      <c r="F65" s="307"/>
      <c r="G65" s="194">
        <v>8</v>
      </c>
      <c r="H65" s="194">
        <v>1</v>
      </c>
      <c r="I65" s="195">
        <v>5700000000</v>
      </c>
      <c r="J65" s="196">
        <v>0</v>
      </c>
      <c r="K65" s="170">
        <v>738500</v>
      </c>
      <c r="L65" s="171">
        <v>0</v>
      </c>
      <c r="M65" s="171">
        <v>0</v>
      </c>
      <c r="N65" s="172">
        <v>0</v>
      </c>
      <c r="O65" s="197">
        <f t="shared" si="8"/>
        <v>1903658</v>
      </c>
      <c r="P65" s="198">
        <f t="shared" si="8"/>
        <v>1780520</v>
      </c>
      <c r="Q65" s="198">
        <f t="shared" si="8"/>
        <v>1744320</v>
      </c>
    </row>
    <row r="66" spans="1:17" s="48" customFormat="1" ht="30" customHeight="1" x14ac:dyDescent="0.2">
      <c r="A66" s="156"/>
      <c r="B66" s="181"/>
      <c r="C66" s="54"/>
      <c r="D66" s="302" t="s">
        <v>181</v>
      </c>
      <c r="E66" s="302"/>
      <c r="F66" s="302"/>
      <c r="G66" s="188">
        <v>8</v>
      </c>
      <c r="H66" s="188">
        <v>1</v>
      </c>
      <c r="I66" s="189">
        <v>5760000000</v>
      </c>
      <c r="J66" s="190">
        <v>0</v>
      </c>
      <c r="K66" s="178">
        <v>6434050</v>
      </c>
      <c r="L66" s="179">
        <v>0</v>
      </c>
      <c r="M66" s="179">
        <v>0</v>
      </c>
      <c r="N66" s="46">
        <v>0</v>
      </c>
      <c r="O66" s="199">
        <f>O67+O69+O71</f>
        <v>1903658</v>
      </c>
      <c r="P66" s="191">
        <f>P67+P69+P71</f>
        <v>1780520</v>
      </c>
      <c r="Q66" s="191">
        <f>Q67+Q69+Q71</f>
        <v>1744320</v>
      </c>
    </row>
    <row r="67" spans="1:17" s="48" customFormat="1" ht="38.25" customHeight="1" x14ac:dyDescent="0.2">
      <c r="A67" s="156"/>
      <c r="B67" s="181"/>
      <c r="C67" s="55"/>
      <c r="D67" s="192"/>
      <c r="E67" s="187"/>
      <c r="F67" s="56" t="s">
        <v>188</v>
      </c>
      <c r="G67" s="188">
        <v>8</v>
      </c>
      <c r="H67" s="188">
        <v>1</v>
      </c>
      <c r="I67" s="189">
        <v>5760075080</v>
      </c>
      <c r="J67" s="190">
        <v>0</v>
      </c>
      <c r="K67" s="178">
        <v>5655700</v>
      </c>
      <c r="L67" s="179">
        <v>0</v>
      </c>
      <c r="M67" s="179">
        <v>0</v>
      </c>
      <c r="N67" s="46">
        <v>0</v>
      </c>
      <c r="O67" s="199">
        <f>O68</f>
        <v>1395790</v>
      </c>
      <c r="P67" s="199">
        <f>P68</f>
        <v>1643520</v>
      </c>
      <c r="Q67" s="199">
        <f>Q68</f>
        <v>1643520</v>
      </c>
    </row>
    <row r="68" spans="1:17" s="48" customFormat="1" ht="15.75" customHeight="1" x14ac:dyDescent="0.2">
      <c r="A68" s="156"/>
      <c r="B68" s="181"/>
      <c r="C68" s="55"/>
      <c r="D68" s="187"/>
      <c r="E68" s="302" t="s">
        <v>159</v>
      </c>
      <c r="F68" s="302"/>
      <c r="G68" s="188">
        <v>8</v>
      </c>
      <c r="H68" s="188">
        <v>1</v>
      </c>
      <c r="I68" s="189">
        <v>5760075080</v>
      </c>
      <c r="J68" s="190">
        <v>540</v>
      </c>
      <c r="K68" s="178">
        <v>6334050</v>
      </c>
      <c r="L68" s="179">
        <v>0</v>
      </c>
      <c r="M68" s="179">
        <v>0</v>
      </c>
      <c r="N68" s="46">
        <v>0</v>
      </c>
      <c r="O68" s="199">
        <f>'Приложение 5'!X82</f>
        <v>1395790</v>
      </c>
      <c r="P68" s="199">
        <f>'Приложение 5'!Y82</f>
        <v>1643520</v>
      </c>
      <c r="Q68" s="199">
        <f>'Приложение 5'!Z82</f>
        <v>1643520</v>
      </c>
    </row>
    <row r="69" spans="1:17" s="48" customFormat="1" ht="33.75" customHeight="1" x14ac:dyDescent="0.2">
      <c r="A69" s="156"/>
      <c r="B69" s="181"/>
      <c r="C69" s="55"/>
      <c r="D69" s="192"/>
      <c r="E69" s="187"/>
      <c r="F69" s="56" t="s">
        <v>182</v>
      </c>
      <c r="G69" s="188">
        <v>8</v>
      </c>
      <c r="H69" s="188">
        <v>1</v>
      </c>
      <c r="I69" s="189">
        <v>5760095220</v>
      </c>
      <c r="J69" s="190">
        <v>0</v>
      </c>
      <c r="K69" s="178">
        <v>678350</v>
      </c>
      <c r="L69" s="179">
        <v>0</v>
      </c>
      <c r="M69" s="179">
        <v>0</v>
      </c>
      <c r="N69" s="46">
        <v>0</v>
      </c>
      <c r="O69" s="199">
        <f>O70</f>
        <v>260138</v>
      </c>
      <c r="P69" s="199">
        <f>P70</f>
        <v>137000</v>
      </c>
      <c r="Q69" s="199">
        <f>Q70</f>
        <v>100800</v>
      </c>
    </row>
    <row r="70" spans="1:17" s="48" customFormat="1" ht="25.5" customHeight="1" x14ac:dyDescent="0.2">
      <c r="A70" s="156"/>
      <c r="B70" s="181"/>
      <c r="C70" s="55"/>
      <c r="D70" s="187"/>
      <c r="E70" s="302" t="s">
        <v>157</v>
      </c>
      <c r="F70" s="302"/>
      <c r="G70" s="188">
        <v>8</v>
      </c>
      <c r="H70" s="188">
        <v>1</v>
      </c>
      <c r="I70" s="189">
        <v>5760095220</v>
      </c>
      <c r="J70" s="190">
        <v>240</v>
      </c>
      <c r="K70" s="178">
        <v>6334050</v>
      </c>
      <c r="L70" s="179">
        <v>0</v>
      </c>
      <c r="M70" s="179">
        <v>0</v>
      </c>
      <c r="N70" s="46">
        <v>0</v>
      </c>
      <c r="O70" s="199">
        <f>'Приложение 5'!X85</f>
        <v>260138</v>
      </c>
      <c r="P70" s="199">
        <v>137000</v>
      </c>
      <c r="Q70" s="199">
        <v>100800</v>
      </c>
    </row>
    <row r="71" spans="1:17" s="48" customFormat="1" ht="25.5" x14ac:dyDescent="0.2">
      <c r="A71" s="283"/>
      <c r="B71" s="263"/>
      <c r="C71" s="55"/>
      <c r="D71" s="187"/>
      <c r="E71" s="192"/>
      <c r="F71" s="192" t="s">
        <v>252</v>
      </c>
      <c r="G71" s="188">
        <v>8</v>
      </c>
      <c r="H71" s="188">
        <v>1</v>
      </c>
      <c r="I71" s="189">
        <v>5760097030</v>
      </c>
      <c r="J71" s="190">
        <v>0</v>
      </c>
      <c r="K71" s="178"/>
      <c r="L71" s="179"/>
      <c r="M71" s="179"/>
      <c r="N71" s="46"/>
      <c r="O71" s="285">
        <f>O72</f>
        <v>247730</v>
      </c>
      <c r="P71" s="285">
        <f>P72</f>
        <v>0</v>
      </c>
      <c r="Q71" s="285">
        <f>Q72</f>
        <v>0</v>
      </c>
    </row>
    <row r="72" spans="1:17" s="48" customFormat="1" ht="15" customHeight="1" x14ac:dyDescent="0.2">
      <c r="A72" s="283"/>
      <c r="B72" s="263"/>
      <c r="C72" s="55"/>
      <c r="D72" s="187"/>
      <c r="E72" s="192"/>
      <c r="F72" s="192" t="s">
        <v>159</v>
      </c>
      <c r="G72" s="188">
        <v>8</v>
      </c>
      <c r="H72" s="188">
        <v>1</v>
      </c>
      <c r="I72" s="189">
        <v>5760097030</v>
      </c>
      <c r="J72" s="190">
        <v>540</v>
      </c>
      <c r="K72" s="178"/>
      <c r="L72" s="179"/>
      <c r="M72" s="179"/>
      <c r="N72" s="46"/>
      <c r="O72" s="199">
        <v>247730</v>
      </c>
      <c r="P72" s="199">
        <f>'Приложение 5'!Y89</f>
        <v>0</v>
      </c>
      <c r="Q72" s="199">
        <f>'Приложение 5'!Z89</f>
        <v>0</v>
      </c>
    </row>
    <row r="73" spans="1:17" s="48" customFormat="1" ht="18.75" customHeight="1" x14ac:dyDescent="0.2">
      <c r="A73" s="113"/>
      <c r="B73" s="223" t="s">
        <v>190</v>
      </c>
      <c r="C73" s="223"/>
      <c r="D73" s="224"/>
      <c r="E73" s="223"/>
      <c r="F73" s="223"/>
      <c r="G73" s="223"/>
      <c r="H73" s="223"/>
      <c r="I73" s="225"/>
      <c r="J73" s="226"/>
      <c r="K73" s="52">
        <v>15370900</v>
      </c>
      <c r="L73" s="52">
        <v>0</v>
      </c>
      <c r="M73" s="52">
        <v>0</v>
      </c>
      <c r="N73" s="52">
        <v>0</v>
      </c>
      <c r="O73" s="193">
        <f>O10+O30+O37+O43+O55+O63</f>
        <v>5766580</v>
      </c>
      <c r="P73" s="180">
        <f>P10+P30+P37+P43+P55+P63</f>
        <v>5072300</v>
      </c>
      <c r="Q73" s="180">
        <f>Q10+Q30+Q37+Q43+Q55+Q63</f>
        <v>5500200</v>
      </c>
    </row>
    <row r="75" spans="1:17" x14ac:dyDescent="0.2">
      <c r="O75" s="126"/>
      <c r="P75" s="126"/>
      <c r="Q75" s="126"/>
    </row>
  </sheetData>
  <mergeCells count="41">
    <mergeCell ref="E14:F14"/>
    <mergeCell ref="A6:Q6"/>
    <mergeCell ref="B10:F10"/>
    <mergeCell ref="C11:F11"/>
    <mergeCell ref="D12:F12"/>
    <mergeCell ref="D13:F13"/>
    <mergeCell ref="E34:F34"/>
    <mergeCell ref="C16:F16"/>
    <mergeCell ref="D17:F17"/>
    <mergeCell ref="D18:F18"/>
    <mergeCell ref="E19:F19"/>
    <mergeCell ref="D25:F25"/>
    <mergeCell ref="E26:F26"/>
    <mergeCell ref="E27:F27"/>
    <mergeCell ref="B30:F30"/>
    <mergeCell ref="C31:F31"/>
    <mergeCell ref="D32:F32"/>
    <mergeCell ref="D33:F33"/>
    <mergeCell ref="D57:F57"/>
    <mergeCell ref="C49:F49"/>
    <mergeCell ref="D50:F50"/>
    <mergeCell ref="B37:F37"/>
    <mergeCell ref="C38:F38"/>
    <mergeCell ref="D39:F39"/>
    <mergeCell ref="D40:F40"/>
    <mergeCell ref="B43:F43"/>
    <mergeCell ref="C44:F44"/>
    <mergeCell ref="D45:F45"/>
    <mergeCell ref="D46:F46"/>
    <mergeCell ref="E47:F47"/>
    <mergeCell ref="B55:F55"/>
    <mergeCell ref="C56:F56"/>
    <mergeCell ref="E70:F70"/>
    <mergeCell ref="E68:F68"/>
    <mergeCell ref="D58:F58"/>
    <mergeCell ref="E59:F59"/>
    <mergeCell ref="B63:F63"/>
    <mergeCell ref="C64:F64"/>
    <mergeCell ref="D65:F65"/>
    <mergeCell ref="D66:F66"/>
    <mergeCell ref="E61:F61"/>
  </mergeCells>
  <pageMargins left="0.70866141732283472" right="0.33" top="0.48" bottom="0.44" header="0.31496062992125984" footer="0.31496062992125984"/>
  <pageSetup paperSize="9" scale="78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3"/>
  <sheetViews>
    <sheetView view="pageBreakPreview" topLeftCell="G1" zoomScale="60" zoomScaleNormal="100" workbookViewId="0">
      <selection activeCell="G1" sqref="G1"/>
    </sheetView>
  </sheetViews>
  <sheetFormatPr defaultRowHeight="15" x14ac:dyDescent="0.25"/>
  <cols>
    <col min="1" max="6" width="1" style="87" hidden="1" customWidth="1"/>
    <col min="7" max="8" width="1" style="87" customWidth="1"/>
    <col min="9" max="9" width="90" style="87" customWidth="1"/>
    <col min="10" max="10" width="6.5" style="87" bestFit="1" customWidth="1"/>
    <col min="11" max="11" width="0" style="87" hidden="1" customWidth="1"/>
    <col min="12" max="12" width="5" style="87" bestFit="1" customWidth="1"/>
    <col min="13" max="13" width="4.83203125" style="87" bestFit="1" customWidth="1"/>
    <col min="14" max="14" width="16.1640625" style="100" customWidth="1"/>
    <col min="15" max="15" width="6" style="100" bestFit="1" customWidth="1"/>
    <col min="16" max="23" width="0" style="87" hidden="1" customWidth="1"/>
    <col min="24" max="26" width="16" style="87" bestFit="1" customWidth="1"/>
    <col min="27" max="16384" width="9.33203125" style="87"/>
  </cols>
  <sheetData>
    <row r="1" spans="1:26" x14ac:dyDescent="0.25">
      <c r="N1" s="88" t="s">
        <v>257</v>
      </c>
      <c r="O1" s="87"/>
    </row>
    <row r="2" spans="1:26" x14ac:dyDescent="0.25">
      <c r="N2" s="88" t="s">
        <v>25</v>
      </c>
      <c r="O2" s="87"/>
    </row>
    <row r="3" spans="1:26" x14ac:dyDescent="0.25">
      <c r="N3" s="88" t="s">
        <v>185</v>
      </c>
      <c r="O3" s="87"/>
    </row>
    <row r="4" spans="1:26" x14ac:dyDescent="0.25">
      <c r="N4" s="89" t="s">
        <v>259</v>
      </c>
      <c r="O4" s="87"/>
    </row>
    <row r="5" spans="1:26" x14ac:dyDescent="0.25">
      <c r="A5" s="90"/>
      <c r="B5" s="90"/>
      <c r="C5" s="90"/>
      <c r="D5" s="90"/>
      <c r="E5" s="90"/>
      <c r="F5" s="90"/>
      <c r="G5" s="90"/>
      <c r="H5" s="90"/>
      <c r="I5" s="91"/>
      <c r="J5" s="92"/>
      <c r="K5" s="92"/>
      <c r="L5" s="92"/>
      <c r="M5" s="92"/>
      <c r="N5" s="93"/>
      <c r="O5" s="93"/>
      <c r="P5" s="92"/>
      <c r="Q5" s="91"/>
      <c r="R5" s="92"/>
      <c r="S5" s="90"/>
      <c r="T5" s="90"/>
      <c r="U5" s="90"/>
      <c r="V5" s="90"/>
      <c r="W5" s="90"/>
      <c r="X5" s="90"/>
    </row>
    <row r="6" spans="1:26" x14ac:dyDescent="0.25">
      <c r="A6" s="344" t="s">
        <v>218</v>
      </c>
      <c r="B6" s="344"/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  <c r="X6" s="344"/>
      <c r="Y6" s="345"/>
      <c r="Z6" s="345"/>
    </row>
    <row r="7" spans="1:26" x14ac:dyDescent="0.25">
      <c r="A7" s="344"/>
      <c r="B7" s="344"/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4"/>
      <c r="X7" s="344"/>
      <c r="Y7" s="90"/>
    </row>
    <row r="8" spans="1:26" ht="18" customHeight="1" x14ac:dyDescent="0.25">
      <c r="N8" s="87"/>
      <c r="O8" s="87"/>
      <c r="Y8" s="90"/>
      <c r="Z8" s="87" t="s">
        <v>19</v>
      </c>
    </row>
    <row r="9" spans="1:26" ht="36.75" customHeight="1" x14ac:dyDescent="0.25">
      <c r="A9" s="331" t="s">
        <v>130</v>
      </c>
      <c r="B9" s="331"/>
      <c r="C9" s="331"/>
      <c r="D9" s="331"/>
      <c r="E9" s="331"/>
      <c r="F9" s="331"/>
      <c r="G9" s="331"/>
      <c r="H9" s="331"/>
      <c r="I9" s="331"/>
      <c r="J9" s="94" t="s">
        <v>138</v>
      </c>
      <c r="K9" s="94" t="s">
        <v>139</v>
      </c>
      <c r="L9" s="94" t="s">
        <v>123</v>
      </c>
      <c r="M9" s="94" t="s">
        <v>124</v>
      </c>
      <c r="N9" s="94" t="s">
        <v>140</v>
      </c>
      <c r="O9" s="94" t="s">
        <v>141</v>
      </c>
      <c r="P9" s="94" t="s">
        <v>142</v>
      </c>
      <c r="Q9" s="94" t="s">
        <v>143</v>
      </c>
      <c r="R9" s="94" t="s">
        <v>133</v>
      </c>
      <c r="S9" s="94" t="s">
        <v>134</v>
      </c>
      <c r="T9" s="94" t="s">
        <v>135</v>
      </c>
      <c r="U9" s="94" t="s">
        <v>136</v>
      </c>
      <c r="V9" s="94" t="s">
        <v>137</v>
      </c>
      <c r="W9" s="94"/>
      <c r="X9" s="94">
        <v>2022</v>
      </c>
      <c r="Y9" s="95">
        <v>2023</v>
      </c>
      <c r="Z9" s="96">
        <v>2024</v>
      </c>
    </row>
    <row r="10" spans="1:26" x14ac:dyDescent="0.25">
      <c r="A10" s="346" t="s">
        <v>144</v>
      </c>
      <c r="B10" s="346"/>
      <c r="C10" s="346"/>
      <c r="D10" s="346"/>
      <c r="E10" s="346"/>
      <c r="F10" s="346"/>
      <c r="G10" s="346"/>
      <c r="H10" s="346"/>
      <c r="I10" s="346"/>
      <c r="J10" s="57">
        <v>126</v>
      </c>
      <c r="K10" s="58">
        <v>0</v>
      </c>
      <c r="L10" s="59">
        <v>0</v>
      </c>
      <c r="M10" s="59">
        <v>0</v>
      </c>
      <c r="N10" s="60" t="s">
        <v>145</v>
      </c>
      <c r="O10" s="61">
        <v>0</v>
      </c>
      <c r="P10" s="62"/>
      <c r="Q10" s="63">
        <v>0</v>
      </c>
      <c r="R10" s="330"/>
      <c r="S10" s="330"/>
      <c r="T10" s="330"/>
      <c r="U10" s="330"/>
      <c r="V10" s="65">
        <v>0</v>
      </c>
      <c r="W10" s="65">
        <v>0</v>
      </c>
      <c r="X10" s="97">
        <f>X12+X19++X32+X37+X47+X54+X68+X78</f>
        <v>5766580</v>
      </c>
      <c r="Y10" s="66">
        <f>Y12+Y19+Y32+Y37+Y47+Y54+Y68+Y78</f>
        <v>5072300</v>
      </c>
      <c r="Z10" s="66">
        <f>Z12+Z19+Z32+Z37+Z47+Z54+Z68+Z78</f>
        <v>5500200</v>
      </c>
    </row>
    <row r="11" spans="1:26" x14ac:dyDescent="0.25">
      <c r="A11" s="346" t="s">
        <v>146</v>
      </c>
      <c r="B11" s="346"/>
      <c r="C11" s="346"/>
      <c r="D11" s="346"/>
      <c r="E11" s="346"/>
      <c r="F11" s="346"/>
      <c r="G11" s="346"/>
      <c r="H11" s="346"/>
      <c r="I11" s="346"/>
      <c r="J11" s="57">
        <v>126</v>
      </c>
      <c r="K11" s="58">
        <v>100</v>
      </c>
      <c r="L11" s="59">
        <v>1</v>
      </c>
      <c r="M11" s="59">
        <v>0</v>
      </c>
      <c r="N11" s="60" t="s">
        <v>145</v>
      </c>
      <c r="O11" s="61">
        <v>0</v>
      </c>
      <c r="P11" s="62"/>
      <c r="Q11" s="63">
        <v>0</v>
      </c>
      <c r="R11" s="330"/>
      <c r="S11" s="330"/>
      <c r="T11" s="330"/>
      <c r="U11" s="330"/>
      <c r="V11" s="65">
        <v>0</v>
      </c>
      <c r="W11" s="65">
        <v>0</v>
      </c>
      <c r="X11" s="97">
        <f>X14+X19+X32</f>
        <v>2490610</v>
      </c>
      <c r="Y11" s="97">
        <f>Y14+Y19+Y32</f>
        <v>2431480</v>
      </c>
      <c r="Z11" s="97">
        <f>Z14+Z19+Z32</f>
        <v>2504680</v>
      </c>
    </row>
    <row r="12" spans="1:26" ht="34.5" customHeight="1" x14ac:dyDescent="0.25">
      <c r="A12" s="101"/>
      <c r="B12" s="73"/>
      <c r="C12" s="355" t="s">
        <v>147</v>
      </c>
      <c r="D12" s="356"/>
      <c r="E12" s="356"/>
      <c r="F12" s="356"/>
      <c r="G12" s="356"/>
      <c r="H12" s="356"/>
      <c r="I12" s="357"/>
      <c r="J12" s="57">
        <v>126</v>
      </c>
      <c r="K12" s="58">
        <v>102</v>
      </c>
      <c r="L12" s="59">
        <v>1</v>
      </c>
      <c r="M12" s="59">
        <v>2</v>
      </c>
      <c r="N12" s="60" t="s">
        <v>145</v>
      </c>
      <c r="O12" s="61">
        <v>0</v>
      </c>
      <c r="P12" s="62"/>
      <c r="Q12" s="63">
        <v>0</v>
      </c>
      <c r="R12" s="330"/>
      <c r="S12" s="330"/>
      <c r="T12" s="330"/>
      <c r="U12" s="330"/>
      <c r="V12" s="65">
        <v>0</v>
      </c>
      <c r="W12" s="65">
        <v>0</v>
      </c>
      <c r="X12" s="66">
        <f t="shared" ref="X12:Z15" si="0">X13</f>
        <v>690400</v>
      </c>
      <c r="Y12" s="66">
        <f t="shared" si="0"/>
        <v>672400</v>
      </c>
      <c r="Z12" s="66">
        <f t="shared" si="0"/>
        <v>706400</v>
      </c>
    </row>
    <row r="13" spans="1:26" ht="47.25" customHeight="1" x14ac:dyDescent="0.25">
      <c r="A13" s="329" t="s">
        <v>186</v>
      </c>
      <c r="B13" s="329"/>
      <c r="C13" s="329"/>
      <c r="D13" s="329"/>
      <c r="E13" s="329"/>
      <c r="F13" s="329"/>
      <c r="G13" s="329"/>
      <c r="H13" s="329"/>
      <c r="I13" s="329"/>
      <c r="J13" s="62">
        <v>126</v>
      </c>
      <c r="K13" s="58">
        <v>0</v>
      </c>
      <c r="L13" s="68">
        <v>1</v>
      </c>
      <c r="M13" s="68">
        <v>2</v>
      </c>
      <c r="N13" s="69" t="s">
        <v>148</v>
      </c>
      <c r="O13" s="70">
        <v>0</v>
      </c>
      <c r="P13" s="62"/>
      <c r="Q13" s="63">
        <v>0</v>
      </c>
      <c r="R13" s="334"/>
      <c r="S13" s="334"/>
      <c r="T13" s="334"/>
      <c r="U13" s="334"/>
      <c r="V13" s="65">
        <v>0</v>
      </c>
      <c r="W13" s="65">
        <v>0</v>
      </c>
      <c r="X13" s="71">
        <f t="shared" si="0"/>
        <v>690400</v>
      </c>
      <c r="Y13" s="71">
        <f t="shared" si="0"/>
        <v>672400</v>
      </c>
      <c r="Z13" s="71">
        <f t="shared" si="0"/>
        <v>706400</v>
      </c>
    </row>
    <row r="14" spans="1:26" ht="31.5" customHeight="1" x14ac:dyDescent="0.25">
      <c r="A14" s="102"/>
      <c r="B14" s="103"/>
      <c r="C14" s="352" t="s">
        <v>149</v>
      </c>
      <c r="D14" s="353"/>
      <c r="E14" s="353"/>
      <c r="F14" s="353"/>
      <c r="G14" s="353"/>
      <c r="H14" s="353"/>
      <c r="I14" s="354"/>
      <c r="J14" s="62">
        <v>126</v>
      </c>
      <c r="K14" s="58">
        <v>102</v>
      </c>
      <c r="L14" s="68">
        <v>1</v>
      </c>
      <c r="M14" s="68">
        <v>2</v>
      </c>
      <c r="N14" s="69" t="s">
        <v>150</v>
      </c>
      <c r="O14" s="70">
        <v>0</v>
      </c>
      <c r="P14" s="62"/>
      <c r="Q14" s="63">
        <v>0</v>
      </c>
      <c r="R14" s="334"/>
      <c r="S14" s="334"/>
      <c r="T14" s="334"/>
      <c r="U14" s="334"/>
      <c r="V14" s="65">
        <v>0</v>
      </c>
      <c r="W14" s="65">
        <v>0</v>
      </c>
      <c r="X14" s="71">
        <f t="shared" si="0"/>
        <v>690400</v>
      </c>
      <c r="Y14" s="71">
        <f t="shared" si="0"/>
        <v>672400</v>
      </c>
      <c r="Z14" s="71">
        <f t="shared" si="0"/>
        <v>706400</v>
      </c>
    </row>
    <row r="15" spans="1:26" ht="15" customHeight="1" x14ac:dyDescent="0.25">
      <c r="A15" s="101"/>
      <c r="B15" s="73"/>
      <c r="C15" s="67"/>
      <c r="D15" s="72"/>
      <c r="E15" s="352" t="s">
        <v>151</v>
      </c>
      <c r="F15" s="353"/>
      <c r="G15" s="353"/>
      <c r="H15" s="353"/>
      <c r="I15" s="354"/>
      <c r="J15" s="62">
        <v>126</v>
      </c>
      <c r="K15" s="58">
        <v>102</v>
      </c>
      <c r="L15" s="68">
        <v>1</v>
      </c>
      <c r="M15" s="68">
        <v>2</v>
      </c>
      <c r="N15" s="74">
        <v>5710010010</v>
      </c>
      <c r="O15" s="70">
        <v>0</v>
      </c>
      <c r="P15" s="62"/>
      <c r="Q15" s="63">
        <v>0</v>
      </c>
      <c r="R15" s="334"/>
      <c r="S15" s="334"/>
      <c r="T15" s="334"/>
      <c r="U15" s="334"/>
      <c r="V15" s="65">
        <v>0</v>
      </c>
      <c r="W15" s="65">
        <v>0</v>
      </c>
      <c r="X15" s="71">
        <f t="shared" si="0"/>
        <v>690400</v>
      </c>
      <c r="Y15" s="71">
        <f t="shared" si="0"/>
        <v>672400</v>
      </c>
      <c r="Z15" s="71">
        <f t="shared" si="0"/>
        <v>706400</v>
      </c>
    </row>
    <row r="16" spans="1:26" ht="15" customHeight="1" x14ac:dyDescent="0.25">
      <c r="A16" s="101"/>
      <c r="B16" s="73"/>
      <c r="C16" s="67"/>
      <c r="D16" s="72"/>
      <c r="E16" s="72"/>
      <c r="F16" s="352" t="s">
        <v>152</v>
      </c>
      <c r="G16" s="353"/>
      <c r="H16" s="353"/>
      <c r="I16" s="354"/>
      <c r="J16" s="62">
        <v>126</v>
      </c>
      <c r="K16" s="58">
        <v>102</v>
      </c>
      <c r="L16" s="68">
        <v>1</v>
      </c>
      <c r="M16" s="68">
        <v>2</v>
      </c>
      <c r="N16" s="74">
        <v>5710010010</v>
      </c>
      <c r="O16" s="70">
        <v>120</v>
      </c>
      <c r="P16" s="62"/>
      <c r="Q16" s="63">
        <v>10000</v>
      </c>
      <c r="R16" s="334"/>
      <c r="S16" s="334"/>
      <c r="T16" s="334"/>
      <c r="U16" s="334"/>
      <c r="V16" s="65">
        <v>0</v>
      </c>
      <c r="W16" s="65">
        <v>0</v>
      </c>
      <c r="X16" s="71">
        <f>X17+X18</f>
        <v>690400</v>
      </c>
      <c r="Y16" s="71">
        <f>Y17+Y18</f>
        <v>672400</v>
      </c>
      <c r="Z16" s="71">
        <f>Z17+Z18</f>
        <v>706400</v>
      </c>
    </row>
    <row r="17" spans="1:26" ht="15" customHeight="1" x14ac:dyDescent="0.25">
      <c r="A17" s="101"/>
      <c r="B17" s="73"/>
      <c r="C17" s="67"/>
      <c r="D17" s="72"/>
      <c r="E17" s="72"/>
      <c r="F17" s="72"/>
      <c r="G17" s="72"/>
      <c r="H17" s="72"/>
      <c r="I17" s="72" t="s">
        <v>153</v>
      </c>
      <c r="J17" s="62">
        <v>126</v>
      </c>
      <c r="K17" s="58"/>
      <c r="L17" s="68">
        <v>1</v>
      </c>
      <c r="M17" s="68">
        <v>2</v>
      </c>
      <c r="N17" s="74">
        <v>5710010010</v>
      </c>
      <c r="O17" s="70">
        <v>121</v>
      </c>
      <c r="P17" s="62"/>
      <c r="Q17" s="63"/>
      <c r="R17" s="65"/>
      <c r="S17" s="65"/>
      <c r="T17" s="65"/>
      <c r="U17" s="65"/>
      <c r="V17" s="65"/>
      <c r="W17" s="65"/>
      <c r="X17" s="71">
        <v>481900</v>
      </c>
      <c r="Y17" s="71">
        <v>469300</v>
      </c>
      <c r="Z17" s="71">
        <v>493000</v>
      </c>
    </row>
    <row r="18" spans="1:26" ht="35.25" customHeight="1" x14ac:dyDescent="0.25">
      <c r="A18" s="101"/>
      <c r="B18" s="73"/>
      <c r="C18" s="67"/>
      <c r="D18" s="72"/>
      <c r="E18" s="72"/>
      <c r="F18" s="72"/>
      <c r="G18" s="72"/>
      <c r="H18" s="72"/>
      <c r="I18" s="72" t="s">
        <v>154</v>
      </c>
      <c r="J18" s="62">
        <v>126</v>
      </c>
      <c r="K18" s="58"/>
      <c r="L18" s="68">
        <v>1</v>
      </c>
      <c r="M18" s="68">
        <v>2</v>
      </c>
      <c r="N18" s="74">
        <v>5710010010</v>
      </c>
      <c r="O18" s="70">
        <v>129</v>
      </c>
      <c r="P18" s="62"/>
      <c r="Q18" s="63"/>
      <c r="R18" s="65"/>
      <c r="S18" s="65"/>
      <c r="T18" s="65"/>
      <c r="U18" s="65"/>
      <c r="V18" s="65"/>
      <c r="W18" s="65"/>
      <c r="X18" s="71">
        <v>208500</v>
      </c>
      <c r="Y18" s="71">
        <v>203100</v>
      </c>
      <c r="Z18" s="71">
        <v>213400</v>
      </c>
    </row>
    <row r="19" spans="1:26" ht="51.75" customHeight="1" x14ac:dyDescent="0.25">
      <c r="A19" s="80"/>
      <c r="B19" s="76"/>
      <c r="C19" s="355" t="s">
        <v>155</v>
      </c>
      <c r="D19" s="356"/>
      <c r="E19" s="356"/>
      <c r="F19" s="356"/>
      <c r="G19" s="356"/>
      <c r="H19" s="356"/>
      <c r="I19" s="357"/>
      <c r="J19" s="57">
        <v>126</v>
      </c>
      <c r="K19" s="58">
        <v>104</v>
      </c>
      <c r="L19" s="59">
        <v>1</v>
      </c>
      <c r="M19" s="59">
        <v>4</v>
      </c>
      <c r="N19" s="60" t="s">
        <v>145</v>
      </c>
      <c r="O19" s="61">
        <v>0</v>
      </c>
      <c r="P19" s="62"/>
      <c r="Q19" s="63">
        <v>0</v>
      </c>
      <c r="R19" s="330"/>
      <c r="S19" s="330"/>
      <c r="T19" s="330"/>
      <c r="U19" s="330"/>
      <c r="V19" s="65">
        <v>0</v>
      </c>
      <c r="W19" s="65">
        <v>0</v>
      </c>
      <c r="X19" s="97">
        <f>X21</f>
        <v>1776710</v>
      </c>
      <c r="Y19" s="66">
        <f>Y21</f>
        <v>1735580</v>
      </c>
      <c r="Z19" s="66">
        <f>Z21</f>
        <v>1774780</v>
      </c>
    </row>
    <row r="20" spans="1:26" ht="48" customHeight="1" x14ac:dyDescent="0.25">
      <c r="A20" s="329" t="s">
        <v>186</v>
      </c>
      <c r="B20" s="329"/>
      <c r="C20" s="329"/>
      <c r="D20" s="329"/>
      <c r="E20" s="329"/>
      <c r="F20" s="329"/>
      <c r="G20" s="329"/>
      <c r="H20" s="329"/>
      <c r="I20" s="329"/>
      <c r="J20" s="62">
        <v>126</v>
      </c>
      <c r="K20" s="58">
        <v>0</v>
      </c>
      <c r="L20" s="68">
        <v>1</v>
      </c>
      <c r="M20" s="68">
        <v>4</v>
      </c>
      <c r="N20" s="69" t="s">
        <v>148</v>
      </c>
      <c r="O20" s="70">
        <v>0</v>
      </c>
      <c r="P20" s="62"/>
      <c r="Q20" s="63">
        <v>0</v>
      </c>
      <c r="R20" s="334"/>
      <c r="S20" s="334"/>
      <c r="T20" s="334"/>
      <c r="U20" s="334"/>
      <c r="V20" s="65">
        <v>0</v>
      </c>
      <c r="W20" s="65">
        <v>0</v>
      </c>
      <c r="X20" s="98">
        <f>X19</f>
        <v>1776710</v>
      </c>
      <c r="Y20" s="71">
        <f>Y19</f>
        <v>1735580</v>
      </c>
      <c r="Z20" s="71">
        <f>Z19</f>
        <v>1774780</v>
      </c>
    </row>
    <row r="21" spans="1:26" ht="30" customHeight="1" x14ac:dyDescent="0.25">
      <c r="A21" s="102"/>
      <c r="B21" s="103"/>
      <c r="C21" s="352" t="s">
        <v>149</v>
      </c>
      <c r="D21" s="353"/>
      <c r="E21" s="353"/>
      <c r="F21" s="353"/>
      <c r="G21" s="353"/>
      <c r="H21" s="353"/>
      <c r="I21" s="354"/>
      <c r="J21" s="62">
        <v>126</v>
      </c>
      <c r="K21" s="58">
        <v>102</v>
      </c>
      <c r="L21" s="68">
        <v>1</v>
      </c>
      <c r="M21" s="68">
        <v>4</v>
      </c>
      <c r="N21" s="69" t="s">
        <v>150</v>
      </c>
      <c r="O21" s="70">
        <v>0</v>
      </c>
      <c r="P21" s="62"/>
      <c r="Q21" s="63">
        <v>0</v>
      </c>
      <c r="R21" s="334"/>
      <c r="S21" s="334"/>
      <c r="T21" s="334"/>
      <c r="U21" s="334"/>
      <c r="V21" s="65">
        <v>0</v>
      </c>
      <c r="W21" s="65">
        <v>0</v>
      </c>
      <c r="X21" s="98">
        <f>X22+X30</f>
        <v>1776710</v>
      </c>
      <c r="Y21" s="71">
        <f>Y22+Y30</f>
        <v>1735580</v>
      </c>
      <c r="Z21" s="71">
        <f>Z22+Z30</f>
        <v>1774780</v>
      </c>
    </row>
    <row r="22" spans="1:26" ht="15" customHeight="1" x14ac:dyDescent="0.25">
      <c r="A22" s="80"/>
      <c r="B22" s="76"/>
      <c r="C22" s="67"/>
      <c r="D22" s="72"/>
      <c r="E22" s="352" t="s">
        <v>156</v>
      </c>
      <c r="F22" s="353"/>
      <c r="G22" s="353"/>
      <c r="H22" s="353"/>
      <c r="I22" s="354"/>
      <c r="J22" s="62">
        <v>126</v>
      </c>
      <c r="K22" s="58">
        <v>104</v>
      </c>
      <c r="L22" s="68">
        <v>1</v>
      </c>
      <c r="M22" s="68">
        <v>4</v>
      </c>
      <c r="N22" s="74">
        <v>5710010020</v>
      </c>
      <c r="O22" s="70">
        <v>0</v>
      </c>
      <c r="P22" s="62"/>
      <c r="Q22" s="63">
        <v>0</v>
      </c>
      <c r="R22" s="334"/>
      <c r="S22" s="334"/>
      <c r="T22" s="334"/>
      <c r="U22" s="334"/>
      <c r="V22" s="65">
        <v>0</v>
      </c>
      <c r="W22" s="65">
        <v>0</v>
      </c>
      <c r="X22" s="98">
        <f>X23+X26+X29</f>
        <v>1397120</v>
      </c>
      <c r="Y22" s="98">
        <f>Y23+Y26+Y29</f>
        <v>1385630</v>
      </c>
      <c r="Z22" s="98">
        <f>Z23+Z26+Z29</f>
        <v>1471290</v>
      </c>
    </row>
    <row r="23" spans="1:26" x14ac:dyDescent="0.25">
      <c r="A23" s="80"/>
      <c r="B23" s="76"/>
      <c r="C23" s="67"/>
      <c r="D23" s="72"/>
      <c r="E23" s="72"/>
      <c r="F23" s="332" t="s">
        <v>152</v>
      </c>
      <c r="G23" s="332"/>
      <c r="H23" s="332"/>
      <c r="I23" s="332"/>
      <c r="J23" s="62">
        <v>126</v>
      </c>
      <c r="K23" s="58">
        <v>104</v>
      </c>
      <c r="L23" s="68">
        <v>1</v>
      </c>
      <c r="M23" s="68">
        <v>4</v>
      </c>
      <c r="N23" s="74">
        <v>5710010020</v>
      </c>
      <c r="O23" s="70">
        <v>120</v>
      </c>
      <c r="P23" s="62"/>
      <c r="Q23" s="63">
        <v>10000</v>
      </c>
      <c r="R23" s="334"/>
      <c r="S23" s="334"/>
      <c r="T23" s="334"/>
      <c r="U23" s="334"/>
      <c r="V23" s="65">
        <v>0</v>
      </c>
      <c r="W23" s="65">
        <v>0</v>
      </c>
      <c r="X23" s="71">
        <f>X24+X25</f>
        <v>1250300</v>
      </c>
      <c r="Y23" s="71">
        <f>Y24+Y25</f>
        <v>1250100</v>
      </c>
      <c r="Z23" s="71">
        <f>Z24+Z25</f>
        <v>1350700</v>
      </c>
    </row>
    <row r="24" spans="1:26" x14ac:dyDescent="0.25">
      <c r="A24" s="80"/>
      <c r="B24" s="76"/>
      <c r="C24" s="67"/>
      <c r="D24" s="72"/>
      <c r="E24" s="72"/>
      <c r="F24" s="72"/>
      <c r="G24" s="72"/>
      <c r="H24" s="72"/>
      <c r="I24" s="72" t="s">
        <v>153</v>
      </c>
      <c r="J24" s="62">
        <v>126</v>
      </c>
      <c r="K24" s="58"/>
      <c r="L24" s="68">
        <v>1</v>
      </c>
      <c r="M24" s="68">
        <v>4</v>
      </c>
      <c r="N24" s="74">
        <v>5710010020</v>
      </c>
      <c r="O24" s="70">
        <v>121</v>
      </c>
      <c r="P24" s="62"/>
      <c r="Q24" s="63"/>
      <c r="R24" s="65"/>
      <c r="S24" s="65"/>
      <c r="T24" s="65"/>
      <c r="U24" s="65"/>
      <c r="V24" s="65"/>
      <c r="W24" s="65"/>
      <c r="X24" s="71">
        <v>887800</v>
      </c>
      <c r="Y24" s="71">
        <v>872600</v>
      </c>
      <c r="Z24" s="71">
        <v>927700</v>
      </c>
    </row>
    <row r="25" spans="1:26" ht="39" customHeight="1" x14ac:dyDescent="0.25">
      <c r="A25" s="80"/>
      <c r="B25" s="76"/>
      <c r="C25" s="67"/>
      <c r="D25" s="72"/>
      <c r="E25" s="72"/>
      <c r="F25" s="72"/>
      <c r="G25" s="72"/>
      <c r="H25" s="72"/>
      <c r="I25" s="72" t="s">
        <v>154</v>
      </c>
      <c r="J25" s="62">
        <v>126</v>
      </c>
      <c r="K25" s="58"/>
      <c r="L25" s="68">
        <v>1</v>
      </c>
      <c r="M25" s="68">
        <v>4</v>
      </c>
      <c r="N25" s="74">
        <v>5710010020</v>
      </c>
      <c r="O25" s="70">
        <v>129</v>
      </c>
      <c r="P25" s="62"/>
      <c r="Q25" s="63"/>
      <c r="R25" s="65"/>
      <c r="S25" s="65"/>
      <c r="T25" s="65"/>
      <c r="U25" s="65"/>
      <c r="V25" s="65"/>
      <c r="W25" s="65"/>
      <c r="X25" s="71">
        <v>362500</v>
      </c>
      <c r="Y25" s="71">
        <v>377500</v>
      </c>
      <c r="Z25" s="71">
        <v>423000</v>
      </c>
    </row>
    <row r="26" spans="1:26" ht="30.75" customHeight="1" x14ac:dyDescent="0.25">
      <c r="A26" s="80"/>
      <c r="B26" s="76"/>
      <c r="C26" s="67"/>
      <c r="D26" s="72"/>
      <c r="E26" s="72"/>
      <c r="F26" s="72"/>
      <c r="G26" s="72"/>
      <c r="H26" s="72"/>
      <c r="I26" s="72" t="s">
        <v>157</v>
      </c>
      <c r="J26" s="62">
        <v>126</v>
      </c>
      <c r="K26" s="58"/>
      <c r="L26" s="68">
        <v>1</v>
      </c>
      <c r="M26" s="68">
        <v>4</v>
      </c>
      <c r="N26" s="74">
        <v>5710010020</v>
      </c>
      <c r="O26" s="70">
        <v>240</v>
      </c>
      <c r="P26" s="62"/>
      <c r="Q26" s="63"/>
      <c r="R26" s="65"/>
      <c r="S26" s="65"/>
      <c r="T26" s="65"/>
      <c r="U26" s="65"/>
      <c r="V26" s="65"/>
      <c r="W26" s="65"/>
      <c r="X26" s="98">
        <f>X28+X27</f>
        <v>118120</v>
      </c>
      <c r="Y26" s="98">
        <f>Y28+Y27</f>
        <v>106830</v>
      </c>
      <c r="Z26" s="98">
        <f>Z28+Z27</f>
        <v>91890</v>
      </c>
    </row>
    <row r="27" spans="1:26" x14ac:dyDescent="0.25">
      <c r="A27" s="80"/>
      <c r="B27" s="76"/>
      <c r="C27" s="67"/>
      <c r="D27" s="72"/>
      <c r="E27" s="72"/>
      <c r="F27" s="332" t="s">
        <v>158</v>
      </c>
      <c r="G27" s="332"/>
      <c r="H27" s="332"/>
      <c r="I27" s="332"/>
      <c r="J27" s="62">
        <v>126</v>
      </c>
      <c r="K27" s="58">
        <v>104</v>
      </c>
      <c r="L27" s="68">
        <v>1</v>
      </c>
      <c r="M27" s="68">
        <v>4</v>
      </c>
      <c r="N27" s="74">
        <v>5710010020</v>
      </c>
      <c r="O27" s="70">
        <v>244</v>
      </c>
      <c r="P27" s="62"/>
      <c r="Q27" s="63">
        <v>10000</v>
      </c>
      <c r="R27" s="334"/>
      <c r="S27" s="334"/>
      <c r="T27" s="334"/>
      <c r="U27" s="334"/>
      <c r="V27" s="65">
        <v>0</v>
      </c>
      <c r="W27" s="65">
        <v>0</v>
      </c>
      <c r="X27" s="98">
        <v>50000</v>
      </c>
      <c r="Y27" s="71">
        <v>76830</v>
      </c>
      <c r="Z27" s="71">
        <v>41890</v>
      </c>
    </row>
    <row r="28" spans="1:26" x14ac:dyDescent="0.25">
      <c r="A28" s="80"/>
      <c r="B28" s="76"/>
      <c r="C28" s="67"/>
      <c r="D28" s="72"/>
      <c r="E28" s="72"/>
      <c r="F28" s="332" t="s">
        <v>174</v>
      </c>
      <c r="G28" s="332"/>
      <c r="H28" s="332"/>
      <c r="I28" s="332"/>
      <c r="J28" s="62">
        <v>126</v>
      </c>
      <c r="K28" s="58">
        <v>104</v>
      </c>
      <c r="L28" s="68">
        <v>1</v>
      </c>
      <c r="M28" s="68">
        <v>4</v>
      </c>
      <c r="N28" s="74">
        <v>5710010020</v>
      </c>
      <c r="O28" s="70">
        <v>247</v>
      </c>
      <c r="P28" s="62"/>
      <c r="Q28" s="63">
        <v>10000</v>
      </c>
      <c r="R28" s="334"/>
      <c r="S28" s="334"/>
      <c r="T28" s="334"/>
      <c r="U28" s="334"/>
      <c r="V28" s="65">
        <v>0</v>
      </c>
      <c r="W28" s="65">
        <v>0</v>
      </c>
      <c r="X28" s="98">
        <v>68120</v>
      </c>
      <c r="Y28" s="71">
        <v>30000</v>
      </c>
      <c r="Z28" s="71">
        <v>50000</v>
      </c>
    </row>
    <row r="29" spans="1:26" x14ac:dyDescent="0.25">
      <c r="A29" s="80"/>
      <c r="B29" s="76"/>
      <c r="C29" s="67"/>
      <c r="D29" s="72"/>
      <c r="E29" s="72"/>
      <c r="F29" s="332" t="s">
        <v>159</v>
      </c>
      <c r="G29" s="332"/>
      <c r="H29" s="332"/>
      <c r="I29" s="332"/>
      <c r="J29" s="62">
        <v>126</v>
      </c>
      <c r="K29" s="58">
        <v>104</v>
      </c>
      <c r="L29" s="68">
        <v>1</v>
      </c>
      <c r="M29" s="68">
        <v>4</v>
      </c>
      <c r="N29" s="74">
        <v>5710010020</v>
      </c>
      <c r="O29" s="70" t="s">
        <v>160</v>
      </c>
      <c r="P29" s="62"/>
      <c r="Q29" s="63">
        <v>10000</v>
      </c>
      <c r="R29" s="334"/>
      <c r="S29" s="334"/>
      <c r="T29" s="334"/>
      <c r="U29" s="334"/>
      <c r="V29" s="65">
        <v>0</v>
      </c>
      <c r="W29" s="65">
        <v>0</v>
      </c>
      <c r="X29" s="71">
        <v>28700</v>
      </c>
      <c r="Y29" s="71">
        <v>28700</v>
      </c>
      <c r="Z29" s="71">
        <v>28700</v>
      </c>
    </row>
    <row r="30" spans="1:26" ht="60" x14ac:dyDescent="0.25">
      <c r="A30" s="80"/>
      <c r="B30" s="76"/>
      <c r="C30" s="67"/>
      <c r="D30" s="72"/>
      <c r="E30" s="72"/>
      <c r="F30" s="72"/>
      <c r="G30" s="72"/>
      <c r="H30" s="72"/>
      <c r="I30" s="72" t="s">
        <v>247</v>
      </c>
      <c r="J30" s="62">
        <v>126</v>
      </c>
      <c r="K30" s="58"/>
      <c r="L30" s="68">
        <v>1</v>
      </c>
      <c r="M30" s="68">
        <v>4</v>
      </c>
      <c r="N30" s="74">
        <v>5710015010</v>
      </c>
      <c r="O30" s="70">
        <v>0</v>
      </c>
      <c r="P30" s="62"/>
      <c r="Q30" s="63"/>
      <c r="R30" s="65"/>
      <c r="S30" s="65"/>
      <c r="T30" s="65"/>
      <c r="U30" s="65"/>
      <c r="V30" s="65"/>
      <c r="W30" s="65"/>
      <c r="X30" s="268">
        <f>X31</f>
        <v>379590</v>
      </c>
      <c r="Y30" s="268">
        <f>Y31</f>
        <v>349950</v>
      </c>
      <c r="Z30" s="268">
        <f>Z31</f>
        <v>303490</v>
      </c>
    </row>
    <row r="31" spans="1:26" x14ac:dyDescent="0.25">
      <c r="A31" s="80"/>
      <c r="B31" s="76"/>
      <c r="C31" s="67"/>
      <c r="D31" s="72"/>
      <c r="E31" s="72"/>
      <c r="F31" s="72"/>
      <c r="G31" s="72"/>
      <c r="H31" s="72"/>
      <c r="I31" s="72" t="s">
        <v>159</v>
      </c>
      <c r="J31" s="62">
        <v>126</v>
      </c>
      <c r="K31" s="58"/>
      <c r="L31" s="68">
        <v>1</v>
      </c>
      <c r="M31" s="68">
        <v>4</v>
      </c>
      <c r="N31" s="74">
        <v>5710015010</v>
      </c>
      <c r="O31" s="70">
        <v>540</v>
      </c>
      <c r="P31" s="62"/>
      <c r="Q31" s="63"/>
      <c r="R31" s="65"/>
      <c r="S31" s="65"/>
      <c r="T31" s="65"/>
      <c r="U31" s="65"/>
      <c r="V31" s="65"/>
      <c r="W31" s="65"/>
      <c r="X31" s="71">
        <v>379590</v>
      </c>
      <c r="Y31" s="71">
        <v>349950</v>
      </c>
      <c r="Z31" s="71">
        <v>303490</v>
      </c>
    </row>
    <row r="32" spans="1:26" ht="33.75" customHeight="1" x14ac:dyDescent="0.25">
      <c r="A32" s="80"/>
      <c r="B32" s="76"/>
      <c r="C32" s="67"/>
      <c r="D32" s="72"/>
      <c r="E32" s="72"/>
      <c r="F32" s="72"/>
      <c r="G32" s="72"/>
      <c r="H32" s="72"/>
      <c r="I32" s="67" t="s">
        <v>161</v>
      </c>
      <c r="J32" s="57">
        <v>126</v>
      </c>
      <c r="K32" s="58">
        <v>104</v>
      </c>
      <c r="L32" s="59">
        <v>1</v>
      </c>
      <c r="M32" s="59">
        <v>6</v>
      </c>
      <c r="N32" s="60" t="s">
        <v>145</v>
      </c>
      <c r="O32" s="61">
        <v>0</v>
      </c>
      <c r="P32" s="62"/>
      <c r="Q32" s="63"/>
      <c r="R32" s="65"/>
      <c r="S32" s="65"/>
      <c r="T32" s="65"/>
      <c r="U32" s="65"/>
      <c r="V32" s="65"/>
      <c r="W32" s="65"/>
      <c r="X32" s="71">
        <f>X33</f>
        <v>23500</v>
      </c>
      <c r="Y32" s="71">
        <f t="shared" ref="Y32:Z35" si="1">Y33</f>
        <v>23500</v>
      </c>
      <c r="Z32" s="71">
        <f t="shared" si="1"/>
        <v>23500</v>
      </c>
    </row>
    <row r="33" spans="1:26" ht="54" customHeight="1" x14ac:dyDescent="0.25">
      <c r="A33" s="80"/>
      <c r="B33" s="76"/>
      <c r="C33" s="67"/>
      <c r="D33" s="72"/>
      <c r="E33" s="72"/>
      <c r="F33" s="72"/>
      <c r="G33" s="72"/>
      <c r="H33" s="72"/>
      <c r="I33" s="72" t="s">
        <v>186</v>
      </c>
      <c r="J33" s="62">
        <v>126</v>
      </c>
      <c r="K33" s="58">
        <v>0</v>
      </c>
      <c r="L33" s="68">
        <v>1</v>
      </c>
      <c r="M33" s="68">
        <v>6</v>
      </c>
      <c r="N33" s="69" t="s">
        <v>148</v>
      </c>
      <c r="O33" s="70">
        <v>0</v>
      </c>
      <c r="P33" s="62"/>
      <c r="Q33" s="63"/>
      <c r="R33" s="65"/>
      <c r="S33" s="65"/>
      <c r="T33" s="65"/>
      <c r="U33" s="65"/>
      <c r="V33" s="65"/>
      <c r="W33" s="65"/>
      <c r="X33" s="71">
        <f>X34</f>
        <v>23500</v>
      </c>
      <c r="Y33" s="71">
        <f t="shared" si="1"/>
        <v>23500</v>
      </c>
      <c r="Z33" s="71">
        <f t="shared" si="1"/>
        <v>23500</v>
      </c>
    </row>
    <row r="34" spans="1:26" ht="30.75" customHeight="1" x14ac:dyDescent="0.25">
      <c r="A34" s="80"/>
      <c r="B34" s="76"/>
      <c r="C34" s="67"/>
      <c r="D34" s="72"/>
      <c r="E34" s="72"/>
      <c r="F34" s="72"/>
      <c r="G34" s="72"/>
      <c r="H34" s="72"/>
      <c r="I34" s="72" t="s">
        <v>149</v>
      </c>
      <c r="J34" s="62">
        <v>126</v>
      </c>
      <c r="K34" s="58">
        <v>102</v>
      </c>
      <c r="L34" s="68">
        <v>1</v>
      </c>
      <c r="M34" s="68">
        <v>6</v>
      </c>
      <c r="N34" s="69" t="s">
        <v>150</v>
      </c>
      <c r="O34" s="70">
        <v>0</v>
      </c>
      <c r="P34" s="62"/>
      <c r="Q34" s="63"/>
      <c r="R34" s="65"/>
      <c r="S34" s="65"/>
      <c r="T34" s="65"/>
      <c r="U34" s="65"/>
      <c r="V34" s="65"/>
      <c r="W34" s="65"/>
      <c r="X34" s="71">
        <f>X35</f>
        <v>23500</v>
      </c>
      <c r="Y34" s="71">
        <f t="shared" si="1"/>
        <v>23500</v>
      </c>
      <c r="Z34" s="71">
        <f t="shared" si="1"/>
        <v>23500</v>
      </c>
    </row>
    <row r="35" spans="1:26" ht="35.25" customHeight="1" x14ac:dyDescent="0.25">
      <c r="A35" s="80"/>
      <c r="B35" s="76"/>
      <c r="C35" s="67"/>
      <c r="D35" s="72"/>
      <c r="E35" s="72"/>
      <c r="F35" s="72"/>
      <c r="G35" s="72"/>
      <c r="H35" s="72"/>
      <c r="I35" s="72" t="s">
        <v>162</v>
      </c>
      <c r="J35" s="62">
        <v>126</v>
      </c>
      <c r="K35" s="58">
        <v>104</v>
      </c>
      <c r="L35" s="68">
        <v>1</v>
      </c>
      <c r="M35" s="68">
        <v>6</v>
      </c>
      <c r="N35" s="74">
        <v>5710010080</v>
      </c>
      <c r="O35" s="70">
        <v>0</v>
      </c>
      <c r="P35" s="62"/>
      <c r="Q35" s="63"/>
      <c r="R35" s="65"/>
      <c r="S35" s="65"/>
      <c r="T35" s="65"/>
      <c r="U35" s="65"/>
      <c r="V35" s="65"/>
      <c r="W35" s="65"/>
      <c r="X35" s="71">
        <f>X36</f>
        <v>23500</v>
      </c>
      <c r="Y35" s="71">
        <f t="shared" si="1"/>
        <v>23500</v>
      </c>
      <c r="Z35" s="71">
        <f t="shared" si="1"/>
        <v>23500</v>
      </c>
    </row>
    <row r="36" spans="1:26" x14ac:dyDescent="0.25">
      <c r="A36" s="80"/>
      <c r="B36" s="76"/>
      <c r="C36" s="67"/>
      <c r="D36" s="72"/>
      <c r="E36" s="72"/>
      <c r="F36" s="332" t="s">
        <v>159</v>
      </c>
      <c r="G36" s="332"/>
      <c r="H36" s="332"/>
      <c r="I36" s="332"/>
      <c r="J36" s="62">
        <v>126</v>
      </c>
      <c r="K36" s="58">
        <v>104</v>
      </c>
      <c r="L36" s="68">
        <v>1</v>
      </c>
      <c r="M36" s="68">
        <v>6</v>
      </c>
      <c r="N36" s="74">
        <v>5710010080</v>
      </c>
      <c r="O36" s="70" t="s">
        <v>160</v>
      </c>
      <c r="P36" s="62"/>
      <c r="Q36" s="63">
        <v>10000</v>
      </c>
      <c r="R36" s="334"/>
      <c r="S36" s="334"/>
      <c r="T36" s="334"/>
      <c r="U36" s="334"/>
      <c r="V36" s="65">
        <v>0</v>
      </c>
      <c r="W36" s="65">
        <v>0</v>
      </c>
      <c r="X36" s="71">
        <v>23500</v>
      </c>
      <c r="Y36" s="71">
        <v>23500</v>
      </c>
      <c r="Z36" s="71">
        <v>23500</v>
      </c>
    </row>
    <row r="37" spans="1:26" x14ac:dyDescent="0.25">
      <c r="A37" s="347" t="s">
        <v>163</v>
      </c>
      <c r="B37" s="347"/>
      <c r="C37" s="347"/>
      <c r="D37" s="347"/>
      <c r="E37" s="347"/>
      <c r="F37" s="347"/>
      <c r="G37" s="347"/>
      <c r="H37" s="347"/>
      <c r="I37" s="347"/>
      <c r="J37" s="57">
        <v>126</v>
      </c>
      <c r="K37" s="58">
        <v>200</v>
      </c>
      <c r="L37" s="59">
        <v>2</v>
      </c>
      <c r="M37" s="59">
        <v>0</v>
      </c>
      <c r="N37" s="60" t="s">
        <v>145</v>
      </c>
      <c r="O37" s="61">
        <v>0</v>
      </c>
      <c r="P37" s="62"/>
      <c r="Q37" s="63">
        <v>0</v>
      </c>
      <c r="R37" s="330"/>
      <c r="S37" s="330"/>
      <c r="T37" s="330"/>
      <c r="U37" s="330"/>
      <c r="V37" s="65">
        <v>0</v>
      </c>
      <c r="W37" s="65">
        <v>0</v>
      </c>
      <c r="X37" s="97">
        <f t="shared" ref="X37:Z40" si="2">X38</f>
        <v>104800</v>
      </c>
      <c r="Y37" s="97">
        <f t="shared" si="2"/>
        <v>108300</v>
      </c>
      <c r="Z37" s="97">
        <f t="shared" si="2"/>
        <v>112100</v>
      </c>
    </row>
    <row r="38" spans="1:26" x14ac:dyDescent="0.25">
      <c r="A38" s="80"/>
      <c r="B38" s="76"/>
      <c r="C38" s="335" t="s">
        <v>164</v>
      </c>
      <c r="D38" s="335"/>
      <c r="E38" s="335"/>
      <c r="F38" s="335"/>
      <c r="G38" s="335"/>
      <c r="H38" s="335"/>
      <c r="I38" s="335"/>
      <c r="J38" s="57">
        <v>126</v>
      </c>
      <c r="K38" s="58">
        <v>203</v>
      </c>
      <c r="L38" s="59">
        <v>2</v>
      </c>
      <c r="M38" s="59">
        <v>3</v>
      </c>
      <c r="N38" s="60" t="s">
        <v>145</v>
      </c>
      <c r="O38" s="61">
        <v>0</v>
      </c>
      <c r="P38" s="62"/>
      <c r="Q38" s="63">
        <v>0</v>
      </c>
      <c r="R38" s="330"/>
      <c r="S38" s="330"/>
      <c r="T38" s="330"/>
      <c r="U38" s="330"/>
      <c r="V38" s="65">
        <v>0</v>
      </c>
      <c r="W38" s="65">
        <v>0</v>
      </c>
      <c r="X38" s="97">
        <f t="shared" si="2"/>
        <v>104800</v>
      </c>
      <c r="Y38" s="97">
        <f t="shared" si="2"/>
        <v>108300</v>
      </c>
      <c r="Z38" s="97">
        <f t="shared" si="2"/>
        <v>112100</v>
      </c>
    </row>
    <row r="39" spans="1:26" ht="51" customHeight="1" x14ac:dyDescent="0.25">
      <c r="A39" s="329" t="s">
        <v>186</v>
      </c>
      <c r="B39" s="329"/>
      <c r="C39" s="329"/>
      <c r="D39" s="329"/>
      <c r="E39" s="329"/>
      <c r="F39" s="329"/>
      <c r="G39" s="329"/>
      <c r="H39" s="329"/>
      <c r="I39" s="329"/>
      <c r="J39" s="62">
        <v>126</v>
      </c>
      <c r="K39" s="58">
        <v>0</v>
      </c>
      <c r="L39" s="68">
        <v>1</v>
      </c>
      <c r="M39" s="68">
        <v>4</v>
      </c>
      <c r="N39" s="69" t="s">
        <v>148</v>
      </c>
      <c r="O39" s="70">
        <v>0</v>
      </c>
      <c r="P39" s="62"/>
      <c r="Q39" s="63">
        <v>0</v>
      </c>
      <c r="R39" s="334"/>
      <c r="S39" s="334"/>
      <c r="T39" s="334"/>
      <c r="U39" s="334"/>
      <c r="V39" s="65">
        <v>0</v>
      </c>
      <c r="W39" s="65">
        <v>0</v>
      </c>
      <c r="X39" s="71">
        <f t="shared" si="2"/>
        <v>104800</v>
      </c>
      <c r="Y39" s="71">
        <f t="shared" si="2"/>
        <v>108300</v>
      </c>
      <c r="Z39" s="71">
        <f t="shared" si="2"/>
        <v>112100</v>
      </c>
    </row>
    <row r="40" spans="1:26" ht="35.25" customHeight="1" x14ac:dyDescent="0.25">
      <c r="A40" s="80"/>
      <c r="B40" s="76"/>
      <c r="C40" s="67"/>
      <c r="D40" s="332" t="s">
        <v>165</v>
      </c>
      <c r="E40" s="332"/>
      <c r="F40" s="332"/>
      <c r="G40" s="332"/>
      <c r="H40" s="332"/>
      <c r="I40" s="332"/>
      <c r="J40" s="62">
        <v>126</v>
      </c>
      <c r="K40" s="58">
        <v>203</v>
      </c>
      <c r="L40" s="68">
        <v>2</v>
      </c>
      <c r="M40" s="68">
        <v>3</v>
      </c>
      <c r="N40" s="74">
        <v>5720000000</v>
      </c>
      <c r="O40" s="70">
        <v>0</v>
      </c>
      <c r="P40" s="62"/>
      <c r="Q40" s="63">
        <v>0</v>
      </c>
      <c r="R40" s="334"/>
      <c r="S40" s="334"/>
      <c r="T40" s="334"/>
      <c r="U40" s="334"/>
      <c r="V40" s="65">
        <v>0</v>
      </c>
      <c r="W40" s="65">
        <v>0</v>
      </c>
      <c r="X40" s="71">
        <f t="shared" si="2"/>
        <v>104800</v>
      </c>
      <c r="Y40" s="71">
        <f t="shared" si="2"/>
        <v>108300</v>
      </c>
      <c r="Z40" s="71">
        <f t="shared" si="2"/>
        <v>112100</v>
      </c>
    </row>
    <row r="41" spans="1:26" ht="33" customHeight="1" x14ac:dyDescent="0.25">
      <c r="A41" s="80"/>
      <c r="B41" s="76"/>
      <c r="C41" s="67"/>
      <c r="D41" s="72"/>
      <c r="E41" s="332" t="s">
        <v>248</v>
      </c>
      <c r="F41" s="332"/>
      <c r="G41" s="332"/>
      <c r="H41" s="332"/>
      <c r="I41" s="332"/>
      <c r="J41" s="62">
        <v>126</v>
      </c>
      <c r="K41" s="58">
        <v>203</v>
      </c>
      <c r="L41" s="68">
        <v>2</v>
      </c>
      <c r="M41" s="68">
        <v>3</v>
      </c>
      <c r="N41" s="74">
        <v>5720051180</v>
      </c>
      <c r="O41" s="70">
        <v>0</v>
      </c>
      <c r="P41" s="62"/>
      <c r="Q41" s="63">
        <v>0</v>
      </c>
      <c r="R41" s="334"/>
      <c r="S41" s="334"/>
      <c r="T41" s="334"/>
      <c r="U41" s="334"/>
      <c r="V41" s="65">
        <v>0</v>
      </c>
      <c r="W41" s="65">
        <v>0</v>
      </c>
      <c r="X41" s="71">
        <f>X42+X46</f>
        <v>104800</v>
      </c>
      <c r="Y41" s="71">
        <f>Y42+Y46</f>
        <v>108300</v>
      </c>
      <c r="Z41" s="71">
        <f>Z42+Z46</f>
        <v>112100</v>
      </c>
    </row>
    <row r="42" spans="1:26" x14ac:dyDescent="0.25">
      <c r="A42" s="80"/>
      <c r="B42" s="76"/>
      <c r="C42" s="67"/>
      <c r="D42" s="72"/>
      <c r="E42" s="332" t="s">
        <v>166</v>
      </c>
      <c r="F42" s="332"/>
      <c r="G42" s="332"/>
      <c r="H42" s="332"/>
      <c r="I42" s="332"/>
      <c r="J42" s="62">
        <v>126</v>
      </c>
      <c r="K42" s="58">
        <v>203</v>
      </c>
      <c r="L42" s="68">
        <v>2</v>
      </c>
      <c r="M42" s="68">
        <v>3</v>
      </c>
      <c r="N42" s="74">
        <v>5720051180</v>
      </c>
      <c r="O42" s="70">
        <v>120</v>
      </c>
      <c r="P42" s="62"/>
      <c r="Q42" s="63">
        <v>0</v>
      </c>
      <c r="R42" s="334"/>
      <c r="S42" s="334"/>
      <c r="T42" s="334"/>
      <c r="U42" s="334"/>
      <c r="V42" s="65">
        <v>0</v>
      </c>
      <c r="W42" s="65">
        <v>0</v>
      </c>
      <c r="X42" s="71">
        <f>X43+X44</f>
        <v>102800</v>
      </c>
      <c r="Y42" s="71">
        <f>Y43+Y44</f>
        <v>106300</v>
      </c>
      <c r="Z42" s="71">
        <f>Z43+Z44</f>
        <v>110000</v>
      </c>
    </row>
    <row r="43" spans="1:26" x14ac:dyDescent="0.25">
      <c r="A43" s="80"/>
      <c r="B43" s="76"/>
      <c r="C43" s="67"/>
      <c r="D43" s="72"/>
      <c r="E43" s="72"/>
      <c r="F43" s="332" t="s">
        <v>153</v>
      </c>
      <c r="G43" s="333"/>
      <c r="H43" s="333"/>
      <c r="I43" s="333"/>
      <c r="J43" s="62">
        <v>126</v>
      </c>
      <c r="K43" s="58"/>
      <c r="L43" s="68">
        <v>2</v>
      </c>
      <c r="M43" s="68">
        <v>3</v>
      </c>
      <c r="N43" s="74">
        <v>5720051180</v>
      </c>
      <c r="O43" s="70">
        <v>121</v>
      </c>
      <c r="P43" s="62"/>
      <c r="Q43" s="63"/>
      <c r="R43" s="65"/>
      <c r="S43" s="65"/>
      <c r="T43" s="65"/>
      <c r="U43" s="65"/>
      <c r="V43" s="65"/>
      <c r="W43" s="65"/>
      <c r="X43" s="71">
        <v>82200</v>
      </c>
      <c r="Y43" s="71">
        <v>85500</v>
      </c>
      <c r="Z43" s="71">
        <v>88400</v>
      </c>
    </row>
    <row r="44" spans="1:26" ht="39.75" customHeight="1" x14ac:dyDescent="0.25">
      <c r="A44" s="80"/>
      <c r="B44" s="76"/>
      <c r="C44" s="67"/>
      <c r="D44" s="72"/>
      <c r="E44" s="72"/>
      <c r="F44" s="332" t="s">
        <v>154</v>
      </c>
      <c r="G44" s="332"/>
      <c r="H44" s="332"/>
      <c r="I44" s="332"/>
      <c r="J44" s="62">
        <v>126</v>
      </c>
      <c r="K44" s="58">
        <v>203</v>
      </c>
      <c r="L44" s="68">
        <v>2</v>
      </c>
      <c r="M44" s="68">
        <v>3</v>
      </c>
      <c r="N44" s="74">
        <v>5720051180</v>
      </c>
      <c r="O44" s="70">
        <v>129</v>
      </c>
      <c r="P44" s="62"/>
      <c r="Q44" s="63">
        <v>10000</v>
      </c>
      <c r="R44" s="334"/>
      <c r="S44" s="334"/>
      <c r="T44" s="334"/>
      <c r="U44" s="334"/>
      <c r="V44" s="65">
        <v>0</v>
      </c>
      <c r="W44" s="65">
        <v>0</v>
      </c>
      <c r="X44" s="71">
        <v>20600</v>
      </c>
      <c r="Y44" s="71">
        <v>20800</v>
      </c>
      <c r="Z44" s="71">
        <v>21600</v>
      </c>
    </row>
    <row r="45" spans="1:26" ht="33.75" customHeight="1" x14ac:dyDescent="0.25">
      <c r="A45" s="80"/>
      <c r="B45" s="76"/>
      <c r="C45" s="67"/>
      <c r="D45" s="72"/>
      <c r="E45" s="72"/>
      <c r="F45" s="332" t="s">
        <v>157</v>
      </c>
      <c r="G45" s="332"/>
      <c r="H45" s="332"/>
      <c r="I45" s="332"/>
      <c r="J45" s="62">
        <v>126</v>
      </c>
      <c r="K45" s="58">
        <v>203</v>
      </c>
      <c r="L45" s="68">
        <v>2</v>
      </c>
      <c r="M45" s="68">
        <v>3</v>
      </c>
      <c r="N45" s="74">
        <v>5720051180</v>
      </c>
      <c r="O45" s="70">
        <v>240</v>
      </c>
      <c r="P45" s="62"/>
      <c r="Q45" s="63">
        <v>10000</v>
      </c>
      <c r="R45" s="334"/>
      <c r="S45" s="334"/>
      <c r="T45" s="334"/>
      <c r="U45" s="334"/>
      <c r="V45" s="65">
        <v>0</v>
      </c>
      <c r="W45" s="65">
        <v>0</v>
      </c>
      <c r="X45" s="71">
        <f>X46</f>
        <v>2000</v>
      </c>
      <c r="Y45" s="71">
        <f>Y46</f>
        <v>2000</v>
      </c>
      <c r="Z45" s="71">
        <f>Z46</f>
        <v>2100</v>
      </c>
    </row>
    <row r="46" spans="1:26" x14ac:dyDescent="0.25">
      <c r="A46" s="80"/>
      <c r="B46" s="76"/>
      <c r="C46" s="67"/>
      <c r="D46" s="72"/>
      <c r="E46" s="72"/>
      <c r="F46" s="332" t="s">
        <v>158</v>
      </c>
      <c r="G46" s="332"/>
      <c r="H46" s="332"/>
      <c r="I46" s="332"/>
      <c r="J46" s="62">
        <v>126</v>
      </c>
      <c r="K46" s="58">
        <v>203</v>
      </c>
      <c r="L46" s="68">
        <v>2</v>
      </c>
      <c r="M46" s="68">
        <v>3</v>
      </c>
      <c r="N46" s="74">
        <v>5720051180</v>
      </c>
      <c r="O46" s="70">
        <v>244</v>
      </c>
      <c r="P46" s="62"/>
      <c r="Q46" s="63">
        <v>10000</v>
      </c>
      <c r="R46" s="334"/>
      <c r="S46" s="334"/>
      <c r="T46" s="334"/>
      <c r="U46" s="334"/>
      <c r="V46" s="65">
        <v>0</v>
      </c>
      <c r="W46" s="65">
        <v>0</v>
      </c>
      <c r="X46" s="71">
        <v>2000</v>
      </c>
      <c r="Y46" s="71">
        <v>2000</v>
      </c>
      <c r="Z46" s="71">
        <v>2100</v>
      </c>
    </row>
    <row r="47" spans="1:26" ht="35.25" customHeight="1" x14ac:dyDescent="0.25">
      <c r="A47" s="346" t="s">
        <v>167</v>
      </c>
      <c r="B47" s="346"/>
      <c r="C47" s="346"/>
      <c r="D47" s="346"/>
      <c r="E47" s="346"/>
      <c r="F47" s="346"/>
      <c r="G47" s="346"/>
      <c r="H47" s="346"/>
      <c r="I47" s="346"/>
      <c r="J47" s="57">
        <v>126</v>
      </c>
      <c r="K47" s="58">
        <v>300</v>
      </c>
      <c r="L47" s="59">
        <v>3</v>
      </c>
      <c r="M47" s="59">
        <v>0</v>
      </c>
      <c r="N47" s="60" t="s">
        <v>145</v>
      </c>
      <c r="O47" s="61">
        <v>0</v>
      </c>
      <c r="P47" s="62"/>
      <c r="Q47" s="63">
        <v>0</v>
      </c>
      <c r="R47" s="330"/>
      <c r="S47" s="330"/>
      <c r="T47" s="330"/>
      <c r="U47" s="330"/>
      <c r="V47" s="65">
        <v>0</v>
      </c>
      <c r="W47" s="65">
        <v>0</v>
      </c>
      <c r="X47" s="66">
        <f>X48</f>
        <v>80000</v>
      </c>
      <c r="Y47" s="66">
        <f>Y48</f>
        <v>20000</v>
      </c>
      <c r="Z47" s="66">
        <f>Z48</f>
        <v>9100</v>
      </c>
    </row>
    <row r="48" spans="1:26" ht="28.5" customHeight="1" x14ac:dyDescent="0.25">
      <c r="A48" s="80"/>
      <c r="B48" s="76"/>
      <c r="C48" s="335" t="s">
        <v>249</v>
      </c>
      <c r="D48" s="335"/>
      <c r="E48" s="335"/>
      <c r="F48" s="335"/>
      <c r="G48" s="335"/>
      <c r="H48" s="335"/>
      <c r="I48" s="335"/>
      <c r="J48" s="57">
        <v>126</v>
      </c>
      <c r="K48" s="58">
        <v>310</v>
      </c>
      <c r="L48" s="59">
        <v>3</v>
      </c>
      <c r="M48" s="59">
        <v>10</v>
      </c>
      <c r="N48" s="60" t="s">
        <v>145</v>
      </c>
      <c r="O48" s="61">
        <v>0</v>
      </c>
      <c r="P48" s="62"/>
      <c r="Q48" s="63">
        <v>0</v>
      </c>
      <c r="R48" s="330"/>
      <c r="S48" s="330"/>
      <c r="T48" s="330"/>
      <c r="U48" s="330"/>
      <c r="V48" s="65">
        <v>0</v>
      </c>
      <c r="W48" s="65">
        <v>0</v>
      </c>
      <c r="X48" s="66">
        <f t="shared" ref="X48:Z52" si="3">X49</f>
        <v>80000</v>
      </c>
      <c r="Y48" s="66">
        <f t="shared" si="3"/>
        <v>20000</v>
      </c>
      <c r="Z48" s="66">
        <f t="shared" si="3"/>
        <v>9100</v>
      </c>
    </row>
    <row r="49" spans="1:26" ht="49.5" customHeight="1" x14ac:dyDescent="0.25">
      <c r="A49" s="329" t="s">
        <v>186</v>
      </c>
      <c r="B49" s="329"/>
      <c r="C49" s="329"/>
      <c r="D49" s="329"/>
      <c r="E49" s="329"/>
      <c r="F49" s="329"/>
      <c r="G49" s="329"/>
      <c r="H49" s="329"/>
      <c r="I49" s="329"/>
      <c r="J49" s="62">
        <v>126</v>
      </c>
      <c r="K49" s="58">
        <v>0</v>
      </c>
      <c r="L49" s="68">
        <v>3</v>
      </c>
      <c r="M49" s="68">
        <v>10</v>
      </c>
      <c r="N49" s="69" t="s">
        <v>148</v>
      </c>
      <c r="O49" s="70">
        <v>0</v>
      </c>
      <c r="P49" s="62"/>
      <c r="Q49" s="63">
        <v>0</v>
      </c>
      <c r="R49" s="334"/>
      <c r="S49" s="334"/>
      <c r="T49" s="334"/>
      <c r="U49" s="334"/>
      <c r="V49" s="65">
        <v>0</v>
      </c>
      <c r="W49" s="65">
        <v>0</v>
      </c>
      <c r="X49" s="71">
        <f>X50</f>
        <v>80000</v>
      </c>
      <c r="Y49" s="71">
        <f t="shared" si="3"/>
        <v>20000</v>
      </c>
      <c r="Z49" s="71">
        <f t="shared" si="3"/>
        <v>9100</v>
      </c>
    </row>
    <row r="50" spans="1:26" ht="29.25" customHeight="1" x14ac:dyDescent="0.25">
      <c r="A50" s="80"/>
      <c r="B50" s="76"/>
      <c r="C50" s="67"/>
      <c r="D50" s="332" t="s">
        <v>169</v>
      </c>
      <c r="E50" s="332"/>
      <c r="F50" s="332"/>
      <c r="G50" s="332"/>
      <c r="H50" s="332"/>
      <c r="I50" s="332"/>
      <c r="J50" s="62">
        <v>126</v>
      </c>
      <c r="K50" s="58">
        <v>310</v>
      </c>
      <c r="L50" s="68">
        <v>3</v>
      </c>
      <c r="M50" s="68">
        <v>10</v>
      </c>
      <c r="N50" s="74">
        <v>5730000000</v>
      </c>
      <c r="O50" s="70">
        <v>0</v>
      </c>
      <c r="P50" s="62"/>
      <c r="Q50" s="63">
        <v>0</v>
      </c>
      <c r="R50" s="334"/>
      <c r="S50" s="334"/>
      <c r="T50" s="334"/>
      <c r="U50" s="334"/>
      <c r="V50" s="65">
        <v>0</v>
      </c>
      <c r="W50" s="65">
        <v>0</v>
      </c>
      <c r="X50" s="71">
        <f t="shared" si="3"/>
        <v>80000</v>
      </c>
      <c r="Y50" s="71">
        <f t="shared" si="3"/>
        <v>20000</v>
      </c>
      <c r="Z50" s="71">
        <f t="shared" si="3"/>
        <v>9100</v>
      </c>
    </row>
    <row r="51" spans="1:26" ht="36" customHeight="1" x14ac:dyDescent="0.25">
      <c r="A51" s="80"/>
      <c r="B51" s="76"/>
      <c r="C51" s="67"/>
      <c r="D51" s="72"/>
      <c r="E51" s="332" t="s">
        <v>170</v>
      </c>
      <c r="F51" s="332"/>
      <c r="G51" s="332"/>
      <c r="H51" s="332"/>
      <c r="I51" s="332"/>
      <c r="J51" s="62">
        <v>126</v>
      </c>
      <c r="K51" s="58">
        <v>310</v>
      </c>
      <c r="L51" s="68">
        <v>3</v>
      </c>
      <c r="M51" s="68">
        <v>10</v>
      </c>
      <c r="N51" s="74">
        <v>5730095020</v>
      </c>
      <c r="O51" s="70">
        <v>0</v>
      </c>
      <c r="P51" s="62"/>
      <c r="Q51" s="63">
        <v>0</v>
      </c>
      <c r="R51" s="334"/>
      <c r="S51" s="334"/>
      <c r="T51" s="334"/>
      <c r="U51" s="334"/>
      <c r="V51" s="65">
        <v>0</v>
      </c>
      <c r="W51" s="65">
        <v>0</v>
      </c>
      <c r="X51" s="71">
        <f t="shared" si="3"/>
        <v>80000</v>
      </c>
      <c r="Y51" s="71">
        <f t="shared" si="3"/>
        <v>20000</v>
      </c>
      <c r="Z51" s="71">
        <f t="shared" si="3"/>
        <v>9100</v>
      </c>
    </row>
    <row r="52" spans="1:26" ht="33" customHeight="1" x14ac:dyDescent="0.25">
      <c r="A52" s="80"/>
      <c r="B52" s="76"/>
      <c r="C52" s="67"/>
      <c r="D52" s="72"/>
      <c r="E52" s="72"/>
      <c r="F52" s="332" t="s">
        <v>157</v>
      </c>
      <c r="G52" s="332"/>
      <c r="H52" s="332"/>
      <c r="I52" s="332"/>
      <c r="J52" s="62">
        <v>126</v>
      </c>
      <c r="K52" s="58">
        <v>310</v>
      </c>
      <c r="L52" s="68">
        <v>3</v>
      </c>
      <c r="M52" s="68">
        <v>10</v>
      </c>
      <c r="N52" s="74">
        <v>5730095020</v>
      </c>
      <c r="O52" s="70">
        <v>240</v>
      </c>
      <c r="P52" s="62"/>
      <c r="Q52" s="63">
        <v>10000</v>
      </c>
      <c r="R52" s="334"/>
      <c r="S52" s="334"/>
      <c r="T52" s="334"/>
      <c r="U52" s="334"/>
      <c r="V52" s="65">
        <v>0</v>
      </c>
      <c r="W52" s="65">
        <v>0</v>
      </c>
      <c r="X52" s="71">
        <f t="shared" si="3"/>
        <v>80000</v>
      </c>
      <c r="Y52" s="71">
        <f t="shared" si="3"/>
        <v>20000</v>
      </c>
      <c r="Z52" s="71">
        <f t="shared" si="3"/>
        <v>9100</v>
      </c>
    </row>
    <row r="53" spans="1:26" x14ac:dyDescent="0.25">
      <c r="A53" s="80"/>
      <c r="B53" s="76"/>
      <c r="C53" s="67"/>
      <c r="D53" s="72"/>
      <c r="E53" s="72"/>
      <c r="F53" s="332" t="s">
        <v>158</v>
      </c>
      <c r="G53" s="332"/>
      <c r="H53" s="332"/>
      <c r="I53" s="332"/>
      <c r="J53" s="62">
        <v>126</v>
      </c>
      <c r="K53" s="58">
        <v>310</v>
      </c>
      <c r="L53" s="68">
        <v>3</v>
      </c>
      <c r="M53" s="68">
        <v>10</v>
      </c>
      <c r="N53" s="74">
        <v>5730095020</v>
      </c>
      <c r="O53" s="70">
        <v>244</v>
      </c>
      <c r="P53" s="62"/>
      <c r="Q53" s="63">
        <v>10000</v>
      </c>
      <c r="R53" s="334"/>
      <c r="S53" s="334"/>
      <c r="T53" s="334"/>
      <c r="U53" s="334"/>
      <c r="V53" s="65">
        <v>0</v>
      </c>
      <c r="W53" s="65">
        <v>0</v>
      </c>
      <c r="X53" s="71">
        <v>80000</v>
      </c>
      <c r="Y53" s="71">
        <v>20000</v>
      </c>
      <c r="Z53" s="71">
        <v>9100</v>
      </c>
    </row>
    <row r="54" spans="1:26" x14ac:dyDescent="0.25">
      <c r="A54" s="80"/>
      <c r="B54" s="76"/>
      <c r="C54" s="348" t="s">
        <v>171</v>
      </c>
      <c r="D54" s="348"/>
      <c r="E54" s="348"/>
      <c r="F54" s="348"/>
      <c r="G54" s="348"/>
      <c r="H54" s="348"/>
      <c r="I54" s="348"/>
      <c r="J54" s="57">
        <v>126</v>
      </c>
      <c r="K54" s="58">
        <v>409</v>
      </c>
      <c r="L54" s="59">
        <v>4</v>
      </c>
      <c r="M54" s="59">
        <v>0</v>
      </c>
      <c r="N54" s="60" t="s">
        <v>145</v>
      </c>
      <c r="O54" s="61">
        <v>0</v>
      </c>
      <c r="P54" s="62"/>
      <c r="Q54" s="63">
        <v>0</v>
      </c>
      <c r="R54" s="330"/>
      <c r="S54" s="330"/>
      <c r="T54" s="330"/>
      <c r="U54" s="330"/>
      <c r="V54" s="65">
        <v>0</v>
      </c>
      <c r="W54" s="65">
        <v>0</v>
      </c>
      <c r="X54" s="66">
        <f>X55</f>
        <v>686000</v>
      </c>
      <c r="Y54" s="66">
        <f t="shared" ref="X54:Z58" si="4">Y55</f>
        <v>702000</v>
      </c>
      <c r="Z54" s="66">
        <f t="shared" si="4"/>
        <v>1080000</v>
      </c>
    </row>
    <row r="55" spans="1:26" x14ac:dyDescent="0.25">
      <c r="A55" s="80"/>
      <c r="B55" s="76"/>
      <c r="C55" s="348" t="s">
        <v>187</v>
      </c>
      <c r="D55" s="348"/>
      <c r="E55" s="348"/>
      <c r="F55" s="348"/>
      <c r="G55" s="348"/>
      <c r="H55" s="348"/>
      <c r="I55" s="348"/>
      <c r="J55" s="57">
        <v>126</v>
      </c>
      <c r="K55" s="58">
        <v>409</v>
      </c>
      <c r="L55" s="59">
        <v>4</v>
      </c>
      <c r="M55" s="59">
        <v>9</v>
      </c>
      <c r="N55" s="60" t="s">
        <v>145</v>
      </c>
      <c r="O55" s="61">
        <v>0</v>
      </c>
      <c r="P55" s="62"/>
      <c r="Q55" s="63">
        <v>0</v>
      </c>
      <c r="R55" s="330"/>
      <c r="S55" s="330"/>
      <c r="T55" s="330"/>
      <c r="U55" s="330"/>
      <c r="V55" s="65">
        <v>0</v>
      </c>
      <c r="W55" s="65">
        <v>0</v>
      </c>
      <c r="X55" s="66">
        <f t="shared" si="4"/>
        <v>686000</v>
      </c>
      <c r="Y55" s="66">
        <f t="shared" si="4"/>
        <v>702000</v>
      </c>
      <c r="Z55" s="66">
        <f t="shared" si="4"/>
        <v>1080000</v>
      </c>
    </row>
    <row r="56" spans="1:26" ht="50.25" customHeight="1" x14ac:dyDescent="0.25">
      <c r="A56" s="329" t="s">
        <v>186</v>
      </c>
      <c r="B56" s="329"/>
      <c r="C56" s="329"/>
      <c r="D56" s="329"/>
      <c r="E56" s="329"/>
      <c r="F56" s="329"/>
      <c r="G56" s="329"/>
      <c r="H56" s="329"/>
      <c r="I56" s="329"/>
      <c r="J56" s="62">
        <v>126</v>
      </c>
      <c r="K56" s="58">
        <v>0</v>
      </c>
      <c r="L56" s="68">
        <v>4</v>
      </c>
      <c r="M56" s="68">
        <v>9</v>
      </c>
      <c r="N56" s="69" t="s">
        <v>148</v>
      </c>
      <c r="O56" s="70">
        <v>0</v>
      </c>
      <c r="P56" s="62"/>
      <c r="Q56" s="63">
        <v>0</v>
      </c>
      <c r="R56" s="334"/>
      <c r="S56" s="334"/>
      <c r="T56" s="334"/>
      <c r="U56" s="334"/>
      <c r="V56" s="65">
        <v>0</v>
      </c>
      <c r="W56" s="65">
        <v>0</v>
      </c>
      <c r="X56" s="71">
        <f>X57+X64</f>
        <v>686000</v>
      </c>
      <c r="Y56" s="71">
        <f>Y57+Y64</f>
        <v>702000</v>
      </c>
      <c r="Z56" s="71">
        <f>Z57+Z64</f>
        <v>1080000</v>
      </c>
    </row>
    <row r="57" spans="1:26" ht="36.75" customHeight="1" x14ac:dyDescent="0.25">
      <c r="A57" s="80"/>
      <c r="B57" s="76"/>
      <c r="C57" s="77"/>
      <c r="D57" s="332" t="s">
        <v>172</v>
      </c>
      <c r="E57" s="332"/>
      <c r="F57" s="332"/>
      <c r="G57" s="332"/>
      <c r="H57" s="332"/>
      <c r="I57" s="332"/>
      <c r="J57" s="62">
        <v>126</v>
      </c>
      <c r="K57" s="58">
        <v>409</v>
      </c>
      <c r="L57" s="68">
        <v>4</v>
      </c>
      <c r="M57" s="68">
        <v>9</v>
      </c>
      <c r="N57" s="74">
        <v>5740000000</v>
      </c>
      <c r="O57" s="70">
        <v>0</v>
      </c>
      <c r="P57" s="62"/>
      <c r="Q57" s="63">
        <v>0</v>
      </c>
      <c r="R57" s="334"/>
      <c r="S57" s="334"/>
      <c r="T57" s="334"/>
      <c r="U57" s="334"/>
      <c r="V57" s="65">
        <v>0</v>
      </c>
      <c r="W57" s="65">
        <v>0</v>
      </c>
      <c r="X57" s="71">
        <f t="shared" si="4"/>
        <v>686000</v>
      </c>
      <c r="Y57" s="71">
        <f t="shared" si="4"/>
        <v>702000</v>
      </c>
      <c r="Z57" s="71">
        <f t="shared" si="4"/>
        <v>717000</v>
      </c>
    </row>
    <row r="58" spans="1:26" ht="34.5" customHeight="1" x14ac:dyDescent="0.25">
      <c r="A58" s="80"/>
      <c r="B58" s="76"/>
      <c r="C58" s="77"/>
      <c r="D58" s="72"/>
      <c r="E58" s="332" t="s">
        <v>173</v>
      </c>
      <c r="F58" s="332"/>
      <c r="G58" s="332"/>
      <c r="H58" s="332"/>
      <c r="I58" s="332"/>
      <c r="J58" s="62">
        <v>126</v>
      </c>
      <c r="K58" s="58">
        <v>409</v>
      </c>
      <c r="L58" s="68">
        <v>4</v>
      </c>
      <c r="M58" s="68">
        <v>9</v>
      </c>
      <c r="N58" s="74">
        <v>5740095280</v>
      </c>
      <c r="O58" s="70">
        <v>0</v>
      </c>
      <c r="P58" s="62"/>
      <c r="Q58" s="63">
        <v>0</v>
      </c>
      <c r="R58" s="334"/>
      <c r="S58" s="334"/>
      <c r="T58" s="334"/>
      <c r="U58" s="334"/>
      <c r="V58" s="65">
        <v>0</v>
      </c>
      <c r="W58" s="65">
        <v>0</v>
      </c>
      <c r="X58" s="71">
        <f t="shared" si="4"/>
        <v>686000</v>
      </c>
      <c r="Y58" s="71">
        <f t="shared" si="4"/>
        <v>702000</v>
      </c>
      <c r="Z58" s="71">
        <f t="shared" si="4"/>
        <v>717000</v>
      </c>
    </row>
    <row r="59" spans="1:26" ht="32.25" customHeight="1" x14ac:dyDescent="0.25">
      <c r="A59" s="80"/>
      <c r="B59" s="76"/>
      <c r="C59" s="77"/>
      <c r="D59" s="72"/>
      <c r="E59" s="72"/>
      <c r="F59" s="332" t="s">
        <v>157</v>
      </c>
      <c r="G59" s="332"/>
      <c r="H59" s="332"/>
      <c r="I59" s="332"/>
      <c r="J59" s="62">
        <v>126</v>
      </c>
      <c r="K59" s="58">
        <v>409</v>
      </c>
      <c r="L59" s="68">
        <v>4</v>
      </c>
      <c r="M59" s="68">
        <v>9</v>
      </c>
      <c r="N59" s="74">
        <v>5740095280</v>
      </c>
      <c r="O59" s="70">
        <v>240</v>
      </c>
      <c r="P59" s="62"/>
      <c r="Q59" s="63">
        <v>10000</v>
      </c>
      <c r="R59" s="334"/>
      <c r="S59" s="334"/>
      <c r="T59" s="334"/>
      <c r="U59" s="334"/>
      <c r="V59" s="65">
        <v>0</v>
      </c>
      <c r="W59" s="65">
        <v>0</v>
      </c>
      <c r="X59" s="71">
        <f>X61+X60</f>
        <v>686000</v>
      </c>
      <c r="Y59" s="71">
        <f>Y61+Y60</f>
        <v>702000</v>
      </c>
      <c r="Z59" s="71">
        <f>Z61+Z60</f>
        <v>717000</v>
      </c>
    </row>
    <row r="60" spans="1:26" x14ac:dyDescent="0.25">
      <c r="A60" s="80"/>
      <c r="B60" s="76"/>
      <c r="C60" s="77"/>
      <c r="D60" s="72"/>
      <c r="E60" s="72"/>
      <c r="F60" s="332" t="s">
        <v>158</v>
      </c>
      <c r="G60" s="332"/>
      <c r="H60" s="332"/>
      <c r="I60" s="332"/>
      <c r="J60" s="62">
        <v>126</v>
      </c>
      <c r="K60" s="58">
        <v>409</v>
      </c>
      <c r="L60" s="68">
        <v>4</v>
      </c>
      <c r="M60" s="68">
        <v>9</v>
      </c>
      <c r="N60" s="74">
        <v>5740095280</v>
      </c>
      <c r="O60" s="70">
        <v>244</v>
      </c>
      <c r="P60" s="62"/>
      <c r="Q60" s="63">
        <v>10000</v>
      </c>
      <c r="R60" s="334"/>
      <c r="S60" s="334"/>
      <c r="T60" s="334"/>
      <c r="U60" s="334"/>
      <c r="V60" s="65">
        <v>0</v>
      </c>
      <c r="W60" s="65">
        <v>0</v>
      </c>
      <c r="X60" s="71">
        <v>436000</v>
      </c>
      <c r="Y60" s="71">
        <v>422000</v>
      </c>
      <c r="Z60" s="71">
        <v>417000</v>
      </c>
    </row>
    <row r="61" spans="1:26" x14ac:dyDescent="0.25">
      <c r="A61" s="80"/>
      <c r="B61" s="76"/>
      <c r="C61" s="77"/>
      <c r="D61" s="72"/>
      <c r="E61" s="72"/>
      <c r="F61" s="332" t="s">
        <v>174</v>
      </c>
      <c r="G61" s="332"/>
      <c r="H61" s="332"/>
      <c r="I61" s="332"/>
      <c r="J61" s="62">
        <v>126</v>
      </c>
      <c r="K61" s="58">
        <v>409</v>
      </c>
      <c r="L61" s="68">
        <v>4</v>
      </c>
      <c r="M61" s="68">
        <v>9</v>
      </c>
      <c r="N61" s="74">
        <v>5740095280</v>
      </c>
      <c r="O61" s="70">
        <v>247</v>
      </c>
      <c r="P61" s="62"/>
      <c r="Q61" s="63">
        <v>10000</v>
      </c>
      <c r="R61" s="334"/>
      <c r="S61" s="334"/>
      <c r="T61" s="334"/>
      <c r="U61" s="334"/>
      <c r="V61" s="65">
        <v>0</v>
      </c>
      <c r="W61" s="65">
        <v>0</v>
      </c>
      <c r="X61" s="71">
        <v>250000</v>
      </c>
      <c r="Y61" s="71">
        <v>280000</v>
      </c>
      <c r="Z61" s="71">
        <v>300000</v>
      </c>
    </row>
    <row r="62" spans="1:26" ht="15" customHeight="1" x14ac:dyDescent="0.25">
      <c r="A62" s="80"/>
      <c r="B62" s="76"/>
      <c r="C62" s="77"/>
      <c r="D62" s="72"/>
      <c r="E62" s="72"/>
      <c r="F62" s="72"/>
      <c r="G62" s="348" t="s">
        <v>250</v>
      </c>
      <c r="H62" s="348"/>
      <c r="I62" s="348"/>
      <c r="J62" s="57">
        <v>126</v>
      </c>
      <c r="K62" s="58"/>
      <c r="L62" s="59">
        <v>4</v>
      </c>
      <c r="M62" s="59">
        <v>12</v>
      </c>
      <c r="N62" s="60" t="s">
        <v>145</v>
      </c>
      <c r="O62" s="61">
        <v>0</v>
      </c>
      <c r="P62" s="62"/>
      <c r="Q62" s="63"/>
      <c r="R62" s="330"/>
      <c r="S62" s="330"/>
      <c r="T62" s="330"/>
      <c r="U62" s="330"/>
      <c r="V62" s="65"/>
      <c r="W62" s="65"/>
      <c r="X62" s="66">
        <v>0</v>
      </c>
      <c r="Y62" s="66">
        <v>0</v>
      </c>
      <c r="Z62" s="66">
        <v>363000</v>
      </c>
    </row>
    <row r="63" spans="1:26" ht="43.5" customHeight="1" x14ac:dyDescent="0.25">
      <c r="A63" s="80"/>
      <c r="B63" s="76"/>
      <c r="C63" s="77"/>
      <c r="D63" s="72"/>
      <c r="E63" s="72"/>
      <c r="F63" s="72"/>
      <c r="G63" s="329" t="s">
        <v>186</v>
      </c>
      <c r="H63" s="329"/>
      <c r="I63" s="329"/>
      <c r="J63" s="62">
        <v>126</v>
      </c>
      <c r="K63" s="58"/>
      <c r="L63" s="68">
        <v>4</v>
      </c>
      <c r="M63" s="68">
        <v>12</v>
      </c>
      <c r="N63" s="74">
        <v>5700000000</v>
      </c>
      <c r="O63" s="70">
        <v>0</v>
      </c>
      <c r="P63" s="62"/>
      <c r="Q63" s="63"/>
      <c r="R63" s="65"/>
      <c r="S63" s="65"/>
      <c r="T63" s="65"/>
      <c r="U63" s="65"/>
      <c r="V63" s="65"/>
      <c r="W63" s="65"/>
      <c r="X63" s="268">
        <v>0</v>
      </c>
      <c r="Y63" s="268">
        <v>0</v>
      </c>
      <c r="Z63" s="268">
        <v>0</v>
      </c>
    </row>
    <row r="64" spans="1:26" ht="30" x14ac:dyDescent="0.25">
      <c r="A64" s="80"/>
      <c r="B64" s="76"/>
      <c r="C64" s="77"/>
      <c r="D64" s="72"/>
      <c r="E64" s="72"/>
      <c r="F64" s="72"/>
      <c r="G64" s="72"/>
      <c r="H64" s="72"/>
      <c r="I64" s="72" t="s">
        <v>251</v>
      </c>
      <c r="J64" s="62">
        <v>126</v>
      </c>
      <c r="K64" s="58"/>
      <c r="L64" s="68">
        <v>4</v>
      </c>
      <c r="M64" s="68">
        <v>12</v>
      </c>
      <c r="N64" s="74">
        <v>5770000000</v>
      </c>
      <c r="O64" s="70">
        <v>0</v>
      </c>
      <c r="P64" s="62"/>
      <c r="Q64" s="63"/>
      <c r="R64" s="65"/>
      <c r="S64" s="65"/>
      <c r="T64" s="65"/>
      <c r="U64" s="65"/>
      <c r="V64" s="65"/>
      <c r="W64" s="65"/>
      <c r="X64" s="268">
        <f t="shared" ref="X64:Z66" si="5">X65</f>
        <v>0</v>
      </c>
      <c r="Y64" s="268">
        <f t="shared" si="5"/>
        <v>0</v>
      </c>
      <c r="Z64" s="268">
        <f t="shared" si="5"/>
        <v>363000</v>
      </c>
    </row>
    <row r="65" spans="1:27" ht="60" x14ac:dyDescent="0.25">
      <c r="A65" s="80"/>
      <c r="B65" s="76"/>
      <c r="C65" s="77"/>
      <c r="D65" s="72"/>
      <c r="E65" s="72"/>
      <c r="F65" s="72"/>
      <c r="G65" s="72"/>
      <c r="H65" s="72"/>
      <c r="I65" s="72" t="s">
        <v>215</v>
      </c>
      <c r="J65" s="62">
        <v>126</v>
      </c>
      <c r="K65" s="58"/>
      <c r="L65" s="68">
        <v>4</v>
      </c>
      <c r="M65" s="68">
        <v>12</v>
      </c>
      <c r="N65" s="74" t="s">
        <v>216</v>
      </c>
      <c r="O65" s="70">
        <v>0</v>
      </c>
      <c r="P65" s="62"/>
      <c r="Q65" s="63"/>
      <c r="R65" s="65"/>
      <c r="S65" s="65"/>
      <c r="T65" s="65"/>
      <c r="U65" s="65"/>
      <c r="V65" s="65"/>
      <c r="W65" s="65"/>
      <c r="X65" s="268">
        <f t="shared" si="5"/>
        <v>0</v>
      </c>
      <c r="Y65" s="268">
        <f t="shared" si="5"/>
        <v>0</v>
      </c>
      <c r="Z65" s="268">
        <f t="shared" si="5"/>
        <v>363000</v>
      </c>
      <c r="AA65" s="282"/>
    </row>
    <row r="66" spans="1:27" ht="30" x14ac:dyDescent="0.25">
      <c r="A66" s="80"/>
      <c r="B66" s="76"/>
      <c r="C66" s="77"/>
      <c r="D66" s="72"/>
      <c r="E66" s="72"/>
      <c r="F66" s="72"/>
      <c r="G66" s="72"/>
      <c r="H66" s="72"/>
      <c r="I66" s="72" t="s">
        <v>157</v>
      </c>
      <c r="J66" s="62">
        <v>126</v>
      </c>
      <c r="K66" s="58"/>
      <c r="L66" s="68">
        <v>4</v>
      </c>
      <c r="M66" s="68">
        <v>12</v>
      </c>
      <c r="N66" s="74" t="s">
        <v>216</v>
      </c>
      <c r="O66" s="70">
        <v>240</v>
      </c>
      <c r="P66" s="62"/>
      <c r="Q66" s="63"/>
      <c r="R66" s="65"/>
      <c r="S66" s="65"/>
      <c r="T66" s="65"/>
      <c r="U66" s="65"/>
      <c r="V66" s="65"/>
      <c r="W66" s="65"/>
      <c r="X66" s="268">
        <f t="shared" si="5"/>
        <v>0</v>
      </c>
      <c r="Y66" s="268">
        <f t="shared" si="5"/>
        <v>0</v>
      </c>
      <c r="Z66" s="268">
        <f t="shared" si="5"/>
        <v>363000</v>
      </c>
    </row>
    <row r="67" spans="1:27" x14ac:dyDescent="0.25">
      <c r="A67" s="80"/>
      <c r="B67" s="76"/>
      <c r="C67" s="77"/>
      <c r="D67" s="72"/>
      <c r="E67" s="72"/>
      <c r="F67" s="72"/>
      <c r="G67" s="72"/>
      <c r="H67" s="72"/>
      <c r="I67" s="72" t="s">
        <v>158</v>
      </c>
      <c r="J67" s="62">
        <v>126</v>
      </c>
      <c r="K67" s="58"/>
      <c r="L67" s="68">
        <v>4</v>
      </c>
      <c r="M67" s="68">
        <v>12</v>
      </c>
      <c r="N67" s="74" t="s">
        <v>216</v>
      </c>
      <c r="O67" s="70">
        <v>244</v>
      </c>
      <c r="P67" s="62"/>
      <c r="Q67" s="63"/>
      <c r="R67" s="65"/>
      <c r="S67" s="65"/>
      <c r="T67" s="65"/>
      <c r="U67" s="65"/>
      <c r="V67" s="65"/>
      <c r="W67" s="65"/>
      <c r="X67" s="71">
        <v>0</v>
      </c>
      <c r="Y67" s="71">
        <v>0</v>
      </c>
      <c r="Z67" s="71">
        <v>363000</v>
      </c>
    </row>
    <row r="68" spans="1:27" x14ac:dyDescent="0.25">
      <c r="A68" s="347" t="s">
        <v>175</v>
      </c>
      <c r="B68" s="347"/>
      <c r="C68" s="347"/>
      <c r="D68" s="347"/>
      <c r="E68" s="347"/>
      <c r="F68" s="347"/>
      <c r="G68" s="347"/>
      <c r="H68" s="347"/>
      <c r="I68" s="347"/>
      <c r="J68" s="57">
        <v>126</v>
      </c>
      <c r="K68" s="58">
        <v>500</v>
      </c>
      <c r="L68" s="59">
        <v>5</v>
      </c>
      <c r="M68" s="59">
        <v>0</v>
      </c>
      <c r="N68" s="60" t="s">
        <v>145</v>
      </c>
      <c r="O68" s="61">
        <v>0</v>
      </c>
      <c r="P68" s="62"/>
      <c r="Q68" s="63">
        <v>0</v>
      </c>
      <c r="R68" s="330"/>
      <c r="S68" s="330"/>
      <c r="T68" s="330"/>
      <c r="U68" s="330"/>
      <c r="V68" s="65">
        <v>0</v>
      </c>
      <c r="W68" s="65">
        <v>0</v>
      </c>
      <c r="X68" s="66">
        <f t="shared" ref="X68:Z70" si="6">X69</f>
        <v>501512</v>
      </c>
      <c r="Y68" s="66">
        <f t="shared" si="6"/>
        <v>30000</v>
      </c>
      <c r="Z68" s="66">
        <f t="shared" si="6"/>
        <v>50000</v>
      </c>
    </row>
    <row r="69" spans="1:27" ht="18" customHeight="1" x14ac:dyDescent="0.25">
      <c r="A69" s="80"/>
      <c r="B69" s="76"/>
      <c r="C69" s="348" t="s">
        <v>176</v>
      </c>
      <c r="D69" s="348"/>
      <c r="E69" s="348"/>
      <c r="F69" s="348"/>
      <c r="G69" s="348"/>
      <c r="H69" s="348"/>
      <c r="I69" s="348"/>
      <c r="J69" s="57">
        <v>126</v>
      </c>
      <c r="K69" s="58">
        <v>503</v>
      </c>
      <c r="L69" s="59">
        <v>5</v>
      </c>
      <c r="M69" s="59">
        <v>3</v>
      </c>
      <c r="N69" s="60" t="s">
        <v>145</v>
      </c>
      <c r="O69" s="61">
        <v>0</v>
      </c>
      <c r="P69" s="62"/>
      <c r="Q69" s="63">
        <v>0</v>
      </c>
      <c r="R69" s="330"/>
      <c r="S69" s="330"/>
      <c r="T69" s="330"/>
      <c r="U69" s="330"/>
      <c r="V69" s="65">
        <v>0</v>
      </c>
      <c r="W69" s="65">
        <v>0</v>
      </c>
      <c r="X69" s="66">
        <f t="shared" si="6"/>
        <v>501512</v>
      </c>
      <c r="Y69" s="66">
        <f t="shared" si="6"/>
        <v>30000</v>
      </c>
      <c r="Z69" s="66">
        <f t="shared" si="6"/>
        <v>50000</v>
      </c>
    </row>
    <row r="70" spans="1:27" ht="48" customHeight="1" x14ac:dyDescent="0.25">
      <c r="A70" s="329" t="s">
        <v>186</v>
      </c>
      <c r="B70" s="329"/>
      <c r="C70" s="329"/>
      <c r="D70" s="329"/>
      <c r="E70" s="329"/>
      <c r="F70" s="329"/>
      <c r="G70" s="329"/>
      <c r="H70" s="329"/>
      <c r="I70" s="329"/>
      <c r="J70" s="62">
        <v>126</v>
      </c>
      <c r="K70" s="58">
        <v>0</v>
      </c>
      <c r="L70" s="68">
        <v>5</v>
      </c>
      <c r="M70" s="68">
        <v>3</v>
      </c>
      <c r="N70" s="69" t="s">
        <v>148</v>
      </c>
      <c r="O70" s="70">
        <v>0</v>
      </c>
      <c r="P70" s="62"/>
      <c r="Q70" s="63">
        <v>0</v>
      </c>
      <c r="R70" s="334"/>
      <c r="S70" s="334"/>
      <c r="T70" s="334"/>
      <c r="U70" s="334"/>
      <c r="V70" s="65">
        <v>0</v>
      </c>
      <c r="W70" s="65">
        <v>0</v>
      </c>
      <c r="X70" s="71">
        <f>X71</f>
        <v>501512</v>
      </c>
      <c r="Y70" s="71">
        <f t="shared" si="6"/>
        <v>30000</v>
      </c>
      <c r="Z70" s="71">
        <f t="shared" si="6"/>
        <v>50000</v>
      </c>
    </row>
    <row r="71" spans="1:27" ht="32.25" customHeight="1" x14ac:dyDescent="0.25">
      <c r="A71" s="80"/>
      <c r="B71" s="76"/>
      <c r="C71" s="77"/>
      <c r="D71" s="342" t="s">
        <v>177</v>
      </c>
      <c r="E71" s="342"/>
      <c r="F71" s="342"/>
      <c r="G71" s="342"/>
      <c r="H71" s="342"/>
      <c r="I71" s="342"/>
      <c r="J71" s="62">
        <v>126</v>
      </c>
      <c r="K71" s="58">
        <v>503</v>
      </c>
      <c r="L71" s="68">
        <v>5</v>
      </c>
      <c r="M71" s="68">
        <v>3</v>
      </c>
      <c r="N71" s="74">
        <v>5750000000</v>
      </c>
      <c r="O71" s="70">
        <v>0</v>
      </c>
      <c r="P71" s="62"/>
      <c r="Q71" s="63">
        <v>0</v>
      </c>
      <c r="R71" s="334"/>
      <c r="S71" s="334"/>
      <c r="T71" s="334"/>
      <c r="U71" s="334"/>
      <c r="V71" s="65">
        <v>0</v>
      </c>
      <c r="W71" s="65">
        <v>0</v>
      </c>
      <c r="X71" s="71">
        <f>X72+X75</f>
        <v>501512</v>
      </c>
      <c r="Y71" s="71">
        <f t="shared" ref="Y71:Z73" si="7">Y72</f>
        <v>30000</v>
      </c>
      <c r="Z71" s="71">
        <f t="shared" si="7"/>
        <v>50000</v>
      </c>
    </row>
    <row r="72" spans="1:27" ht="32.25" customHeight="1" x14ac:dyDescent="0.25">
      <c r="A72" s="80"/>
      <c r="B72" s="76"/>
      <c r="C72" s="77"/>
      <c r="D72" s="78"/>
      <c r="E72" s="342" t="s">
        <v>178</v>
      </c>
      <c r="F72" s="342"/>
      <c r="G72" s="342"/>
      <c r="H72" s="342"/>
      <c r="I72" s="342"/>
      <c r="J72" s="62">
        <v>126</v>
      </c>
      <c r="K72" s="58">
        <v>503</v>
      </c>
      <c r="L72" s="68">
        <v>5</v>
      </c>
      <c r="M72" s="68">
        <v>3</v>
      </c>
      <c r="N72" s="74">
        <v>5750095310</v>
      </c>
      <c r="O72" s="70">
        <v>0</v>
      </c>
      <c r="P72" s="62"/>
      <c r="Q72" s="63">
        <v>0</v>
      </c>
      <c r="R72" s="334"/>
      <c r="S72" s="334"/>
      <c r="T72" s="334"/>
      <c r="U72" s="334"/>
      <c r="V72" s="65">
        <v>0</v>
      </c>
      <c r="W72" s="65">
        <v>0</v>
      </c>
      <c r="X72" s="71">
        <f>X73</f>
        <v>6000</v>
      </c>
      <c r="Y72" s="71">
        <f t="shared" si="7"/>
        <v>30000</v>
      </c>
      <c r="Z72" s="71">
        <f t="shared" si="7"/>
        <v>50000</v>
      </c>
    </row>
    <row r="73" spans="1:27" ht="33.75" customHeight="1" x14ac:dyDescent="0.25">
      <c r="A73" s="80"/>
      <c r="B73" s="76"/>
      <c r="C73" s="77"/>
      <c r="D73" s="78"/>
      <c r="E73" s="78"/>
      <c r="F73" s="342" t="s">
        <v>157</v>
      </c>
      <c r="G73" s="342"/>
      <c r="H73" s="342"/>
      <c r="I73" s="342"/>
      <c r="J73" s="62">
        <v>126</v>
      </c>
      <c r="K73" s="58">
        <v>503</v>
      </c>
      <c r="L73" s="68">
        <v>5</v>
      </c>
      <c r="M73" s="68">
        <v>3</v>
      </c>
      <c r="N73" s="74">
        <v>5750095310</v>
      </c>
      <c r="O73" s="70">
        <v>240</v>
      </c>
      <c r="P73" s="62"/>
      <c r="Q73" s="63">
        <v>10000</v>
      </c>
      <c r="R73" s="334"/>
      <c r="S73" s="334"/>
      <c r="T73" s="334"/>
      <c r="U73" s="334"/>
      <c r="V73" s="65">
        <v>0</v>
      </c>
      <c r="W73" s="65">
        <v>0</v>
      </c>
      <c r="X73" s="71">
        <f>X74</f>
        <v>6000</v>
      </c>
      <c r="Y73" s="71">
        <f t="shared" si="7"/>
        <v>30000</v>
      </c>
      <c r="Z73" s="71">
        <f t="shared" si="7"/>
        <v>50000</v>
      </c>
    </row>
    <row r="74" spans="1:27" ht="21.75" customHeight="1" x14ac:dyDescent="0.25">
      <c r="A74" s="80"/>
      <c r="B74" s="76"/>
      <c r="C74" s="77"/>
      <c r="D74" s="78"/>
      <c r="E74" s="78"/>
      <c r="F74" s="342" t="s">
        <v>158</v>
      </c>
      <c r="G74" s="342"/>
      <c r="H74" s="342"/>
      <c r="I74" s="342"/>
      <c r="J74" s="62">
        <v>126</v>
      </c>
      <c r="K74" s="58">
        <v>503</v>
      </c>
      <c r="L74" s="68">
        <v>5</v>
      </c>
      <c r="M74" s="68">
        <v>3</v>
      </c>
      <c r="N74" s="74">
        <v>5750095310</v>
      </c>
      <c r="O74" s="70">
        <v>244</v>
      </c>
      <c r="P74" s="62"/>
      <c r="Q74" s="63">
        <v>10000</v>
      </c>
      <c r="R74" s="334"/>
      <c r="S74" s="334"/>
      <c r="T74" s="334"/>
      <c r="U74" s="334"/>
      <c r="V74" s="65">
        <v>0</v>
      </c>
      <c r="W74" s="65">
        <v>0</v>
      </c>
      <c r="X74" s="71">
        <v>6000</v>
      </c>
      <c r="Y74" s="71">
        <v>30000</v>
      </c>
      <c r="Z74" s="71">
        <v>50000</v>
      </c>
    </row>
    <row r="75" spans="1:27" ht="34.5" customHeight="1" x14ac:dyDescent="0.25">
      <c r="A75" s="80"/>
      <c r="B75" s="76"/>
      <c r="C75" s="77"/>
      <c r="D75" s="78"/>
      <c r="E75" s="78"/>
      <c r="F75" s="78"/>
      <c r="G75" s="349" t="s">
        <v>233</v>
      </c>
      <c r="H75" s="350"/>
      <c r="I75" s="351"/>
      <c r="J75" s="62">
        <v>126</v>
      </c>
      <c r="K75" s="58"/>
      <c r="L75" s="68">
        <v>5</v>
      </c>
      <c r="M75" s="68">
        <v>3</v>
      </c>
      <c r="N75" s="74" t="s">
        <v>232</v>
      </c>
      <c r="O75" s="70">
        <v>0</v>
      </c>
      <c r="P75" s="62"/>
      <c r="Q75" s="63"/>
      <c r="R75" s="65"/>
      <c r="S75" s="65"/>
      <c r="T75" s="65"/>
      <c r="U75" s="65"/>
      <c r="V75" s="65"/>
      <c r="W75" s="65"/>
      <c r="X75" s="71">
        <f>X77</f>
        <v>495512</v>
      </c>
      <c r="Y75" s="71">
        <f>Y77</f>
        <v>0</v>
      </c>
      <c r="Z75" s="71">
        <f>Z77</f>
        <v>0</v>
      </c>
    </row>
    <row r="76" spans="1:27" ht="31.5" customHeight="1" x14ac:dyDescent="0.25">
      <c r="A76" s="80"/>
      <c r="B76" s="76"/>
      <c r="C76" s="77"/>
      <c r="D76" s="78"/>
      <c r="E76" s="78"/>
      <c r="F76" s="78"/>
      <c r="G76" s="349" t="s">
        <v>157</v>
      </c>
      <c r="H76" s="350"/>
      <c r="I76" s="351"/>
      <c r="J76" s="62">
        <v>126</v>
      </c>
      <c r="K76" s="58"/>
      <c r="L76" s="68">
        <v>5</v>
      </c>
      <c r="M76" s="68">
        <v>3</v>
      </c>
      <c r="N76" s="74" t="s">
        <v>232</v>
      </c>
      <c r="O76" s="70">
        <v>240</v>
      </c>
      <c r="P76" s="62"/>
      <c r="Q76" s="63"/>
      <c r="R76" s="65"/>
      <c r="S76" s="65"/>
      <c r="T76" s="65"/>
      <c r="U76" s="65"/>
      <c r="V76" s="65"/>
      <c r="W76" s="65"/>
      <c r="X76" s="71">
        <f>X77</f>
        <v>495512</v>
      </c>
      <c r="Y76" s="71">
        <f>Y77</f>
        <v>0</v>
      </c>
      <c r="Z76" s="71">
        <f>Z77</f>
        <v>0</v>
      </c>
    </row>
    <row r="77" spans="1:27" x14ac:dyDescent="0.25">
      <c r="A77" s="80"/>
      <c r="B77" s="76"/>
      <c r="C77" s="77"/>
      <c r="D77" s="78"/>
      <c r="E77" s="78"/>
      <c r="F77" s="78"/>
      <c r="G77" s="349" t="s">
        <v>158</v>
      </c>
      <c r="H77" s="350"/>
      <c r="I77" s="351"/>
      <c r="J77" s="62">
        <v>126</v>
      </c>
      <c r="K77" s="58"/>
      <c r="L77" s="68">
        <v>5</v>
      </c>
      <c r="M77" s="68">
        <v>3</v>
      </c>
      <c r="N77" s="74" t="s">
        <v>232</v>
      </c>
      <c r="O77" s="70">
        <v>244</v>
      </c>
      <c r="P77" s="62"/>
      <c r="Q77" s="63"/>
      <c r="R77" s="65"/>
      <c r="S77" s="65"/>
      <c r="T77" s="65"/>
      <c r="U77" s="65"/>
      <c r="V77" s="65"/>
      <c r="W77" s="65"/>
      <c r="X77" s="71">
        <v>495512</v>
      </c>
      <c r="Y77" s="71">
        <v>0</v>
      </c>
      <c r="Z77" s="71">
        <v>0</v>
      </c>
    </row>
    <row r="78" spans="1:27" x14ac:dyDescent="0.25">
      <c r="A78" s="347" t="s">
        <v>179</v>
      </c>
      <c r="B78" s="347"/>
      <c r="C78" s="347"/>
      <c r="D78" s="347"/>
      <c r="E78" s="347"/>
      <c r="F78" s="347"/>
      <c r="G78" s="347"/>
      <c r="H78" s="347"/>
      <c r="I78" s="347"/>
      <c r="J78" s="57">
        <v>126</v>
      </c>
      <c r="K78" s="58">
        <v>800</v>
      </c>
      <c r="L78" s="59">
        <v>8</v>
      </c>
      <c r="M78" s="59">
        <v>0</v>
      </c>
      <c r="N78" s="60" t="s">
        <v>145</v>
      </c>
      <c r="O78" s="61">
        <v>0</v>
      </c>
      <c r="P78" s="62"/>
      <c r="Q78" s="63">
        <v>0</v>
      </c>
      <c r="R78" s="330"/>
      <c r="S78" s="330"/>
      <c r="T78" s="330"/>
      <c r="U78" s="330"/>
      <c r="V78" s="65">
        <v>0</v>
      </c>
      <c r="W78" s="65">
        <v>0</v>
      </c>
      <c r="X78" s="66">
        <f t="shared" ref="X78:Z79" si="8">X79</f>
        <v>1903658</v>
      </c>
      <c r="Y78" s="66">
        <f t="shared" si="8"/>
        <v>1780520</v>
      </c>
      <c r="Z78" s="66">
        <f>Z79</f>
        <v>1744320</v>
      </c>
    </row>
    <row r="79" spans="1:27" x14ac:dyDescent="0.25">
      <c r="A79" s="80"/>
      <c r="B79" s="76"/>
      <c r="C79" s="348" t="s">
        <v>180</v>
      </c>
      <c r="D79" s="348"/>
      <c r="E79" s="348"/>
      <c r="F79" s="348"/>
      <c r="G79" s="348"/>
      <c r="H79" s="348"/>
      <c r="I79" s="348"/>
      <c r="J79" s="57">
        <v>126</v>
      </c>
      <c r="K79" s="58">
        <v>801</v>
      </c>
      <c r="L79" s="59">
        <v>8</v>
      </c>
      <c r="M79" s="59">
        <v>1</v>
      </c>
      <c r="N79" s="60" t="s">
        <v>145</v>
      </c>
      <c r="O79" s="61">
        <v>0</v>
      </c>
      <c r="P79" s="62"/>
      <c r="Q79" s="63">
        <v>0</v>
      </c>
      <c r="R79" s="330"/>
      <c r="S79" s="330"/>
      <c r="T79" s="330"/>
      <c r="U79" s="330"/>
      <c r="V79" s="65">
        <v>0</v>
      </c>
      <c r="W79" s="65">
        <v>0</v>
      </c>
      <c r="X79" s="66">
        <f>X80</f>
        <v>1903658</v>
      </c>
      <c r="Y79" s="66">
        <f t="shared" si="8"/>
        <v>1780520</v>
      </c>
      <c r="Z79" s="66">
        <f t="shared" si="8"/>
        <v>1744320</v>
      </c>
    </row>
    <row r="80" spans="1:27" ht="48.75" customHeight="1" x14ac:dyDescent="0.25">
      <c r="A80" s="329" t="s">
        <v>186</v>
      </c>
      <c r="B80" s="329"/>
      <c r="C80" s="329"/>
      <c r="D80" s="329"/>
      <c r="E80" s="329"/>
      <c r="F80" s="329"/>
      <c r="G80" s="329"/>
      <c r="H80" s="329"/>
      <c r="I80" s="329"/>
      <c r="J80" s="62">
        <v>126</v>
      </c>
      <c r="K80" s="58">
        <v>0</v>
      </c>
      <c r="L80" s="68">
        <v>8</v>
      </c>
      <c r="M80" s="68">
        <v>1</v>
      </c>
      <c r="N80" s="69" t="s">
        <v>148</v>
      </c>
      <c r="O80" s="70">
        <v>0</v>
      </c>
      <c r="P80" s="62"/>
      <c r="Q80" s="63">
        <v>0</v>
      </c>
      <c r="R80" s="334"/>
      <c r="S80" s="334"/>
      <c r="T80" s="334"/>
      <c r="U80" s="334"/>
      <c r="V80" s="65">
        <v>0</v>
      </c>
      <c r="W80" s="65">
        <v>0</v>
      </c>
      <c r="X80" s="98">
        <f>X81</f>
        <v>1903658</v>
      </c>
      <c r="Y80" s="71">
        <f>Y81</f>
        <v>1780520</v>
      </c>
      <c r="Z80" s="71">
        <f>Z81</f>
        <v>1744320</v>
      </c>
    </row>
    <row r="81" spans="1:26" ht="33.75" customHeight="1" x14ac:dyDescent="0.25">
      <c r="A81" s="80"/>
      <c r="B81" s="76"/>
      <c r="C81" s="77"/>
      <c r="D81" s="343" t="s">
        <v>181</v>
      </c>
      <c r="E81" s="343"/>
      <c r="F81" s="343"/>
      <c r="G81" s="343"/>
      <c r="H81" s="343"/>
      <c r="I81" s="343"/>
      <c r="J81" s="62">
        <v>126</v>
      </c>
      <c r="K81" s="58">
        <v>801</v>
      </c>
      <c r="L81" s="68">
        <v>8</v>
      </c>
      <c r="M81" s="68">
        <v>1</v>
      </c>
      <c r="N81" s="74">
        <v>5760000000</v>
      </c>
      <c r="O81" s="70">
        <v>0</v>
      </c>
      <c r="P81" s="62"/>
      <c r="Q81" s="63">
        <v>0</v>
      </c>
      <c r="R81" s="334"/>
      <c r="S81" s="334"/>
      <c r="T81" s="334"/>
      <c r="U81" s="334"/>
      <c r="V81" s="65">
        <v>0</v>
      </c>
      <c r="W81" s="65">
        <v>0</v>
      </c>
      <c r="X81" s="98">
        <f>X82+X84+X88</f>
        <v>1903658</v>
      </c>
      <c r="Y81" s="71">
        <f>Y82+Y84+Y88</f>
        <v>1780520</v>
      </c>
      <c r="Z81" s="71">
        <f>Z82+Z84+Z88</f>
        <v>1744320</v>
      </c>
    </row>
    <row r="82" spans="1:26" ht="46.5" customHeight="1" x14ac:dyDescent="0.25">
      <c r="A82" s="80"/>
      <c r="B82" s="76"/>
      <c r="C82" s="77"/>
      <c r="D82" s="78"/>
      <c r="E82" s="78"/>
      <c r="F82" s="342" t="s">
        <v>183</v>
      </c>
      <c r="G82" s="342"/>
      <c r="H82" s="342"/>
      <c r="I82" s="342"/>
      <c r="J82" s="62">
        <v>126</v>
      </c>
      <c r="K82" s="58">
        <v>502</v>
      </c>
      <c r="L82" s="68">
        <v>8</v>
      </c>
      <c r="M82" s="68">
        <v>1</v>
      </c>
      <c r="N82" s="74">
        <v>5760075080</v>
      </c>
      <c r="O82" s="70">
        <v>0</v>
      </c>
      <c r="P82" s="62"/>
      <c r="Q82" s="63">
        <v>10000</v>
      </c>
      <c r="R82" s="334"/>
      <c r="S82" s="334"/>
      <c r="T82" s="334"/>
      <c r="U82" s="334"/>
      <c r="V82" s="65">
        <v>0</v>
      </c>
      <c r="W82" s="65">
        <v>0</v>
      </c>
      <c r="X82" s="227">
        <f>X83</f>
        <v>1395790</v>
      </c>
      <c r="Y82" s="227">
        <f>Y83</f>
        <v>1643520</v>
      </c>
      <c r="Z82" s="227">
        <f>Z83</f>
        <v>1643520</v>
      </c>
    </row>
    <row r="83" spans="1:26" ht="18" customHeight="1" x14ac:dyDescent="0.25">
      <c r="A83" s="80"/>
      <c r="B83" s="76"/>
      <c r="C83" s="77"/>
      <c r="D83" s="78"/>
      <c r="E83" s="78"/>
      <c r="F83" s="342" t="s">
        <v>159</v>
      </c>
      <c r="G83" s="342"/>
      <c r="H83" s="342"/>
      <c r="I83" s="342"/>
      <c r="J83" s="62">
        <v>126</v>
      </c>
      <c r="K83" s="58">
        <v>502</v>
      </c>
      <c r="L83" s="68">
        <v>8</v>
      </c>
      <c r="M83" s="68">
        <v>1</v>
      </c>
      <c r="N83" s="74">
        <v>5760075080</v>
      </c>
      <c r="O83" s="70">
        <v>540</v>
      </c>
      <c r="P83" s="62"/>
      <c r="Q83" s="63">
        <v>10000</v>
      </c>
      <c r="R83" s="334"/>
      <c r="S83" s="334"/>
      <c r="T83" s="334"/>
      <c r="U83" s="334"/>
      <c r="V83" s="65">
        <v>0</v>
      </c>
      <c r="W83" s="65">
        <v>0</v>
      </c>
      <c r="X83" s="228">
        <v>1395790</v>
      </c>
      <c r="Y83" s="228">
        <v>1643520</v>
      </c>
      <c r="Z83" s="228">
        <v>1643520</v>
      </c>
    </row>
    <row r="84" spans="1:26" ht="36.75" customHeight="1" x14ac:dyDescent="0.25">
      <c r="A84" s="80"/>
      <c r="B84" s="76"/>
      <c r="C84" s="77"/>
      <c r="D84" s="79"/>
      <c r="E84" s="79"/>
      <c r="F84" s="79"/>
      <c r="G84" s="79"/>
      <c r="H84" s="79"/>
      <c r="I84" s="79" t="s">
        <v>182</v>
      </c>
      <c r="J84" s="62">
        <v>126</v>
      </c>
      <c r="K84" s="58"/>
      <c r="L84" s="68">
        <v>8</v>
      </c>
      <c r="M84" s="68">
        <v>1</v>
      </c>
      <c r="N84" s="74">
        <v>5760095220</v>
      </c>
      <c r="O84" s="70">
        <v>0</v>
      </c>
      <c r="P84" s="62"/>
      <c r="Q84" s="63"/>
      <c r="R84" s="65"/>
      <c r="S84" s="65"/>
      <c r="T84" s="65"/>
      <c r="U84" s="65"/>
      <c r="V84" s="65"/>
      <c r="W84" s="65"/>
      <c r="X84" s="228">
        <f>X85</f>
        <v>260138</v>
      </c>
      <c r="Y84" s="228">
        <f>Y85</f>
        <v>137000</v>
      </c>
      <c r="Z84" s="228">
        <f>Z85</f>
        <v>100800</v>
      </c>
    </row>
    <row r="85" spans="1:26" ht="29.25" customHeight="1" x14ac:dyDescent="0.25">
      <c r="A85" s="80"/>
      <c r="B85" s="76"/>
      <c r="C85" s="77"/>
      <c r="D85" s="79"/>
      <c r="E85" s="79"/>
      <c r="F85" s="336" t="s">
        <v>157</v>
      </c>
      <c r="G85" s="337"/>
      <c r="H85" s="337"/>
      <c r="I85" s="338"/>
      <c r="J85" s="62">
        <v>126</v>
      </c>
      <c r="K85" s="58">
        <v>801</v>
      </c>
      <c r="L85" s="68">
        <v>8</v>
      </c>
      <c r="M85" s="68">
        <v>1</v>
      </c>
      <c r="N85" s="74">
        <v>5760095220</v>
      </c>
      <c r="O85" s="70">
        <v>240</v>
      </c>
      <c r="P85" s="62"/>
      <c r="Q85" s="63">
        <v>10000</v>
      </c>
      <c r="R85" s="339"/>
      <c r="S85" s="340"/>
      <c r="T85" s="340"/>
      <c r="U85" s="341"/>
      <c r="V85" s="65">
        <v>0</v>
      </c>
      <c r="W85" s="65">
        <v>0</v>
      </c>
      <c r="X85" s="228">
        <f>X87+X86</f>
        <v>260138</v>
      </c>
      <c r="Y85" s="228">
        <f>Y87+Y86</f>
        <v>137000</v>
      </c>
      <c r="Z85" s="228">
        <f>Z87+Z86</f>
        <v>100800</v>
      </c>
    </row>
    <row r="86" spans="1:26" ht="17.25" customHeight="1" x14ac:dyDescent="0.25">
      <c r="A86" s="80"/>
      <c r="B86" s="76"/>
      <c r="C86" s="77"/>
      <c r="D86" s="79"/>
      <c r="E86" s="79"/>
      <c r="F86" s="336" t="s">
        <v>158</v>
      </c>
      <c r="G86" s="337"/>
      <c r="H86" s="337"/>
      <c r="I86" s="338"/>
      <c r="J86" s="62">
        <v>126</v>
      </c>
      <c r="K86" s="58">
        <v>801</v>
      </c>
      <c r="L86" s="68">
        <v>8</v>
      </c>
      <c r="M86" s="68">
        <v>1</v>
      </c>
      <c r="N86" s="74">
        <v>5760095220</v>
      </c>
      <c r="O86" s="70">
        <v>244</v>
      </c>
      <c r="P86" s="62"/>
      <c r="Q86" s="63">
        <v>10000</v>
      </c>
      <c r="R86" s="339"/>
      <c r="S86" s="340"/>
      <c r="T86" s="340"/>
      <c r="U86" s="341"/>
      <c r="V86" s="65">
        <v>0</v>
      </c>
      <c r="W86" s="65">
        <v>0</v>
      </c>
      <c r="X86" s="228">
        <v>52628</v>
      </c>
      <c r="Y86" s="227">
        <v>7700</v>
      </c>
      <c r="Z86" s="227">
        <v>26800</v>
      </c>
    </row>
    <row r="87" spans="1:26" ht="16.5" customHeight="1" x14ac:dyDescent="0.25">
      <c r="A87" s="80"/>
      <c r="B87" s="76"/>
      <c r="C87" s="77"/>
      <c r="D87" s="79"/>
      <c r="E87" s="79"/>
      <c r="F87" s="336" t="s">
        <v>174</v>
      </c>
      <c r="G87" s="337"/>
      <c r="H87" s="337"/>
      <c r="I87" s="338"/>
      <c r="J87" s="62">
        <v>126</v>
      </c>
      <c r="K87" s="58">
        <v>801</v>
      </c>
      <c r="L87" s="68">
        <v>8</v>
      </c>
      <c r="M87" s="68">
        <v>1</v>
      </c>
      <c r="N87" s="74">
        <v>5760095220</v>
      </c>
      <c r="O87" s="70">
        <v>247</v>
      </c>
      <c r="P87" s="62"/>
      <c r="Q87" s="63">
        <v>10000</v>
      </c>
      <c r="R87" s="339"/>
      <c r="S87" s="340"/>
      <c r="T87" s="340"/>
      <c r="U87" s="341"/>
      <c r="V87" s="65">
        <v>0</v>
      </c>
      <c r="W87" s="65">
        <v>0</v>
      </c>
      <c r="X87" s="98">
        <v>207510</v>
      </c>
      <c r="Y87" s="71">
        <v>129300</v>
      </c>
      <c r="Z87" s="71">
        <v>74000</v>
      </c>
    </row>
    <row r="88" spans="1:26" ht="30" x14ac:dyDescent="0.25">
      <c r="A88" s="80"/>
      <c r="B88" s="76"/>
      <c r="C88" s="77"/>
      <c r="D88" s="79"/>
      <c r="E88" s="79"/>
      <c r="F88" s="257"/>
      <c r="G88" s="258"/>
      <c r="H88" s="258"/>
      <c r="I88" s="259" t="s">
        <v>252</v>
      </c>
      <c r="J88" s="62">
        <v>126</v>
      </c>
      <c r="K88" s="58"/>
      <c r="L88" s="68">
        <v>8</v>
      </c>
      <c r="M88" s="68">
        <v>1</v>
      </c>
      <c r="N88" s="74">
        <v>5760097030</v>
      </c>
      <c r="O88" s="70">
        <v>0</v>
      </c>
      <c r="P88" s="62"/>
      <c r="Q88" s="63"/>
      <c r="R88" s="260"/>
      <c r="S88" s="261"/>
      <c r="T88" s="261"/>
      <c r="U88" s="262"/>
      <c r="V88" s="65"/>
      <c r="W88" s="65"/>
      <c r="X88" s="284">
        <f>X89</f>
        <v>247730</v>
      </c>
      <c r="Y88" s="268">
        <f>Y89</f>
        <v>0</v>
      </c>
      <c r="Z88" s="268">
        <f>Z89</f>
        <v>0</v>
      </c>
    </row>
    <row r="89" spans="1:26" ht="16.5" customHeight="1" x14ac:dyDescent="0.25">
      <c r="A89" s="80"/>
      <c r="B89" s="76"/>
      <c r="C89" s="77"/>
      <c r="D89" s="79"/>
      <c r="E89" s="79"/>
      <c r="F89" s="257"/>
      <c r="G89" s="258"/>
      <c r="H89" s="258"/>
      <c r="I89" s="259" t="s">
        <v>159</v>
      </c>
      <c r="J89" s="62">
        <v>126</v>
      </c>
      <c r="K89" s="58"/>
      <c r="L89" s="68">
        <v>8</v>
      </c>
      <c r="M89" s="68">
        <v>1</v>
      </c>
      <c r="N89" s="74">
        <v>5760097030</v>
      </c>
      <c r="O89" s="70">
        <v>540</v>
      </c>
      <c r="P89" s="62"/>
      <c r="Q89" s="63"/>
      <c r="R89" s="260"/>
      <c r="S89" s="261"/>
      <c r="T89" s="261"/>
      <c r="U89" s="262"/>
      <c r="V89" s="65"/>
      <c r="W89" s="65"/>
      <c r="X89" s="98">
        <v>247730</v>
      </c>
      <c r="Y89" s="71">
        <v>0</v>
      </c>
      <c r="Z89" s="71">
        <v>0</v>
      </c>
    </row>
    <row r="90" spans="1:26" ht="19.5" customHeight="1" x14ac:dyDescent="0.25">
      <c r="A90" s="81"/>
      <c r="B90" s="81"/>
      <c r="C90" s="81"/>
      <c r="D90" s="81"/>
      <c r="E90" s="81"/>
      <c r="F90" s="331" t="s">
        <v>184</v>
      </c>
      <c r="G90" s="331"/>
      <c r="H90" s="331"/>
      <c r="I90" s="331"/>
      <c r="J90" s="82"/>
      <c r="K90" s="83"/>
      <c r="L90" s="82"/>
      <c r="M90" s="82"/>
      <c r="N90" s="84"/>
      <c r="O90" s="84"/>
      <c r="P90" s="83"/>
      <c r="Q90" s="85">
        <v>10000</v>
      </c>
      <c r="R90" s="64"/>
      <c r="S90" s="64"/>
      <c r="T90" s="64"/>
      <c r="U90" s="64"/>
      <c r="V90" s="64">
        <v>0</v>
      </c>
      <c r="W90" s="64">
        <v>0</v>
      </c>
      <c r="X90" s="104">
        <f>X10</f>
        <v>5766580</v>
      </c>
      <c r="Y90" s="86">
        <f>Y10</f>
        <v>5072300</v>
      </c>
      <c r="Z90" s="86">
        <f>Z10</f>
        <v>5500200</v>
      </c>
    </row>
    <row r="93" spans="1:26" x14ac:dyDescent="0.25">
      <c r="M93" s="87" t="s">
        <v>189</v>
      </c>
    </row>
  </sheetData>
  <mergeCells count="123">
    <mergeCell ref="G77:I77"/>
    <mergeCell ref="G76:I76"/>
    <mergeCell ref="R15:U15"/>
    <mergeCell ref="C14:I14"/>
    <mergeCell ref="C12:I12"/>
    <mergeCell ref="A13:I13"/>
    <mergeCell ref="E15:I15"/>
    <mergeCell ref="E22:I22"/>
    <mergeCell ref="F16:I16"/>
    <mergeCell ref="C19:I19"/>
    <mergeCell ref="R19:U19"/>
    <mergeCell ref="A20:I20"/>
    <mergeCell ref="A11:I11"/>
    <mergeCell ref="R11:U11"/>
    <mergeCell ref="R12:U12"/>
    <mergeCell ref="R13:U13"/>
    <mergeCell ref="R14:U14"/>
    <mergeCell ref="R16:U16"/>
    <mergeCell ref="R20:U20"/>
    <mergeCell ref="C21:I21"/>
    <mergeCell ref="F23:I23"/>
    <mergeCell ref="F27:I27"/>
    <mergeCell ref="F36:I36"/>
    <mergeCell ref="R38:U38"/>
    <mergeCell ref="R21:U21"/>
    <mergeCell ref="R22:U22"/>
    <mergeCell ref="R23:U23"/>
    <mergeCell ref="R27:U27"/>
    <mergeCell ref="R36:U36"/>
    <mergeCell ref="R39:U39"/>
    <mergeCell ref="A37:I37"/>
    <mergeCell ref="R40:U40"/>
    <mergeCell ref="R41:U41"/>
    <mergeCell ref="E42:I42"/>
    <mergeCell ref="R42:U42"/>
    <mergeCell ref="D40:I40"/>
    <mergeCell ref="C38:I38"/>
    <mergeCell ref="A39:I39"/>
    <mergeCell ref="R37:U37"/>
    <mergeCell ref="R47:U47"/>
    <mergeCell ref="R48:U48"/>
    <mergeCell ref="R49:U49"/>
    <mergeCell ref="A47:I47"/>
    <mergeCell ref="R50:U50"/>
    <mergeCell ref="R51:U51"/>
    <mergeCell ref="E41:I41"/>
    <mergeCell ref="F44:I44"/>
    <mergeCell ref="F45:I45"/>
    <mergeCell ref="R45:U45"/>
    <mergeCell ref="F46:I46"/>
    <mergeCell ref="R46:U46"/>
    <mergeCell ref="A6:Z6"/>
    <mergeCell ref="A7:X7"/>
    <mergeCell ref="A9:I9"/>
    <mergeCell ref="A10:I10"/>
    <mergeCell ref="R10:U10"/>
    <mergeCell ref="R71:U71"/>
    <mergeCell ref="R72:U72"/>
    <mergeCell ref="R73:U73"/>
    <mergeCell ref="F86:I86"/>
    <mergeCell ref="R86:U86"/>
    <mergeCell ref="F74:I74"/>
    <mergeCell ref="R74:U74"/>
    <mergeCell ref="R78:U78"/>
    <mergeCell ref="A78:I78"/>
    <mergeCell ref="C79:I79"/>
    <mergeCell ref="F85:I85"/>
    <mergeCell ref="R85:U85"/>
    <mergeCell ref="G75:I75"/>
    <mergeCell ref="D71:I71"/>
    <mergeCell ref="E72:I72"/>
    <mergeCell ref="F73:I73"/>
    <mergeCell ref="F61:I61"/>
    <mergeCell ref="R61:U61"/>
    <mergeCell ref="F59:I59"/>
    <mergeCell ref="F28:I28"/>
    <mergeCell ref="R28:U28"/>
    <mergeCell ref="F29:I29"/>
    <mergeCell ref="R29:U29"/>
    <mergeCell ref="R80:U80"/>
    <mergeCell ref="R81:U81"/>
    <mergeCell ref="A80:I80"/>
    <mergeCell ref="D81:I81"/>
    <mergeCell ref="R79:U79"/>
    <mergeCell ref="R68:U68"/>
    <mergeCell ref="R69:U69"/>
    <mergeCell ref="R70:U70"/>
    <mergeCell ref="A68:I68"/>
    <mergeCell ref="C69:I69"/>
    <mergeCell ref="A70:I70"/>
    <mergeCell ref="G62:I62"/>
    <mergeCell ref="R58:U58"/>
    <mergeCell ref="A56:I56"/>
    <mergeCell ref="R59:U59"/>
    <mergeCell ref="F60:I60"/>
    <mergeCell ref="R60:U60"/>
    <mergeCell ref="D57:I57"/>
    <mergeCell ref="E58:I58"/>
    <mergeCell ref="R54:U54"/>
    <mergeCell ref="G63:I63"/>
    <mergeCell ref="R62:U62"/>
    <mergeCell ref="F90:I90"/>
    <mergeCell ref="F43:I43"/>
    <mergeCell ref="R44:U44"/>
    <mergeCell ref="C48:I48"/>
    <mergeCell ref="A49:I49"/>
    <mergeCell ref="R83:U83"/>
    <mergeCell ref="F87:I87"/>
    <mergeCell ref="R87:U87"/>
    <mergeCell ref="F82:I82"/>
    <mergeCell ref="R82:U82"/>
    <mergeCell ref="F83:I83"/>
    <mergeCell ref="C55:I55"/>
    <mergeCell ref="R55:U55"/>
    <mergeCell ref="C54:I54"/>
    <mergeCell ref="R56:U56"/>
    <mergeCell ref="R57:U57"/>
    <mergeCell ref="R52:U52"/>
    <mergeCell ref="D50:I50"/>
    <mergeCell ref="E51:I51"/>
    <mergeCell ref="F52:I52"/>
    <mergeCell ref="F53:I53"/>
    <mergeCell ref="R53:U53"/>
  </mergeCells>
  <pageMargins left="0.5" right="0.37" top="0.41" bottom="0.44" header="0.31496062992125984" footer="0.31496062992125984"/>
  <pageSetup paperSize="9" scale="67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3"/>
  <sheetViews>
    <sheetView view="pageBreakPreview" topLeftCell="G1" zoomScale="60" zoomScaleNormal="100" workbookViewId="0">
      <selection activeCell="G1" sqref="G1"/>
    </sheetView>
  </sheetViews>
  <sheetFormatPr defaultRowHeight="15" x14ac:dyDescent="0.25"/>
  <cols>
    <col min="1" max="6" width="1" style="87" hidden="1" customWidth="1"/>
    <col min="7" max="8" width="1" style="87" customWidth="1"/>
    <col min="9" max="9" width="71.83203125" style="87" customWidth="1"/>
    <col min="10" max="10" width="16.1640625" style="100" customWidth="1"/>
    <col min="11" max="11" width="0" style="87" hidden="1" customWidth="1"/>
    <col min="12" max="13" width="5.1640625" style="87" bestFit="1" customWidth="1"/>
    <col min="14" max="14" width="6.5" style="100" bestFit="1" customWidth="1"/>
    <col min="15" max="22" width="0" style="87" hidden="1" customWidth="1"/>
    <col min="23" max="23" width="16.5" style="271" bestFit="1" customWidth="1"/>
    <col min="24" max="25" width="16.5" style="87" bestFit="1" customWidth="1"/>
    <col min="26" max="16384" width="9.33203125" style="87"/>
  </cols>
  <sheetData>
    <row r="1" spans="1:25" x14ac:dyDescent="0.25">
      <c r="J1" s="88" t="s">
        <v>258</v>
      </c>
      <c r="N1" s="87"/>
    </row>
    <row r="2" spans="1:25" x14ac:dyDescent="0.25">
      <c r="J2" s="88" t="s">
        <v>25</v>
      </c>
      <c r="N2" s="87"/>
    </row>
    <row r="3" spans="1:25" x14ac:dyDescent="0.25">
      <c r="J3" s="88" t="s">
        <v>185</v>
      </c>
      <c r="N3" s="87"/>
    </row>
    <row r="4" spans="1:25" x14ac:dyDescent="0.25">
      <c r="J4" s="89" t="s">
        <v>259</v>
      </c>
      <c r="N4" s="87"/>
    </row>
    <row r="5" spans="1:25" x14ac:dyDescent="0.25">
      <c r="A5" s="90"/>
      <c r="B5" s="90"/>
      <c r="C5" s="90"/>
      <c r="D5" s="90"/>
      <c r="E5" s="90"/>
      <c r="F5" s="90"/>
      <c r="G5" s="90"/>
      <c r="H5" s="90"/>
      <c r="I5" s="91"/>
      <c r="J5" s="93"/>
      <c r="K5" s="92"/>
      <c r="L5" s="92"/>
      <c r="M5" s="92"/>
      <c r="N5" s="93"/>
      <c r="O5" s="92"/>
      <c r="P5" s="91"/>
      <c r="Q5" s="92"/>
      <c r="R5" s="90"/>
      <c r="S5" s="90"/>
      <c r="T5" s="90"/>
      <c r="U5" s="90"/>
      <c r="V5" s="90"/>
      <c r="W5" s="272"/>
    </row>
    <row r="6" spans="1:25" ht="57" customHeight="1" x14ac:dyDescent="0.25">
      <c r="A6" s="374" t="s">
        <v>214</v>
      </c>
      <c r="B6" s="374"/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5"/>
      <c r="Y6" s="375"/>
    </row>
    <row r="7" spans="1:25" ht="18" customHeight="1" x14ac:dyDescent="0.25">
      <c r="J7" s="87"/>
      <c r="N7" s="87"/>
      <c r="X7" s="90"/>
      <c r="Y7" s="87" t="s">
        <v>19</v>
      </c>
    </row>
    <row r="8" spans="1:25" ht="21" customHeight="1" x14ac:dyDescent="0.25">
      <c r="A8" s="331" t="s">
        <v>130</v>
      </c>
      <c r="B8" s="331"/>
      <c r="C8" s="331"/>
      <c r="D8" s="331"/>
      <c r="E8" s="331"/>
      <c r="F8" s="331"/>
      <c r="G8" s="331"/>
      <c r="H8" s="331"/>
      <c r="I8" s="331"/>
      <c r="J8" s="94" t="s">
        <v>140</v>
      </c>
      <c r="K8" s="94" t="s">
        <v>139</v>
      </c>
      <c r="L8" s="94" t="s">
        <v>123</v>
      </c>
      <c r="M8" s="94" t="s">
        <v>124</v>
      </c>
      <c r="N8" s="94" t="s">
        <v>141</v>
      </c>
      <c r="O8" s="94" t="s">
        <v>142</v>
      </c>
      <c r="P8" s="94" t="s">
        <v>143</v>
      </c>
      <c r="Q8" s="94" t="s">
        <v>133</v>
      </c>
      <c r="R8" s="94" t="s">
        <v>134</v>
      </c>
      <c r="S8" s="94" t="s">
        <v>135</v>
      </c>
      <c r="T8" s="94" t="s">
        <v>136</v>
      </c>
      <c r="U8" s="94" t="s">
        <v>137</v>
      </c>
      <c r="V8" s="94"/>
      <c r="W8" s="273">
        <v>2022</v>
      </c>
      <c r="X8" s="95">
        <v>2023</v>
      </c>
      <c r="Y8" s="96">
        <v>2024</v>
      </c>
    </row>
    <row r="9" spans="1:25" ht="12" customHeight="1" x14ac:dyDescent="0.25">
      <c r="A9" s="346" t="s">
        <v>198</v>
      </c>
      <c r="B9" s="346"/>
      <c r="C9" s="346"/>
      <c r="D9" s="346"/>
      <c r="E9" s="346"/>
      <c r="F9" s="346"/>
      <c r="G9" s="346"/>
      <c r="H9" s="346"/>
      <c r="I9" s="346"/>
      <c r="J9" s="60"/>
      <c r="K9" s="58"/>
      <c r="L9" s="59"/>
      <c r="M9" s="59"/>
      <c r="N9" s="61"/>
      <c r="O9" s="62"/>
      <c r="P9" s="63"/>
      <c r="Q9" s="330"/>
      <c r="R9" s="330"/>
      <c r="S9" s="330"/>
      <c r="T9" s="330"/>
      <c r="U9" s="65"/>
      <c r="V9" s="65"/>
      <c r="W9" s="274"/>
      <c r="X9" s="97"/>
      <c r="Y9" s="97"/>
    </row>
    <row r="10" spans="1:25" ht="51.75" customHeight="1" x14ac:dyDescent="0.25">
      <c r="A10" s="358" t="s">
        <v>186</v>
      </c>
      <c r="B10" s="358"/>
      <c r="C10" s="358"/>
      <c r="D10" s="358"/>
      <c r="E10" s="358"/>
      <c r="F10" s="358"/>
      <c r="G10" s="358"/>
      <c r="H10" s="358"/>
      <c r="I10" s="358"/>
      <c r="J10" s="60" t="s">
        <v>148</v>
      </c>
      <c r="K10" s="231">
        <v>0</v>
      </c>
      <c r="L10" s="59">
        <v>0</v>
      </c>
      <c r="M10" s="59">
        <v>0</v>
      </c>
      <c r="N10" s="61">
        <v>0</v>
      </c>
      <c r="O10" s="57"/>
      <c r="P10" s="232">
        <v>0</v>
      </c>
      <c r="Q10" s="330"/>
      <c r="R10" s="330"/>
      <c r="S10" s="330"/>
      <c r="T10" s="330"/>
      <c r="U10" s="64">
        <v>0</v>
      </c>
      <c r="V10" s="64">
        <v>0</v>
      </c>
      <c r="W10" s="275">
        <f>W11+W27+W33+W38+W47+W54</f>
        <v>5766580</v>
      </c>
      <c r="X10" s="66">
        <f>X11+X27+X33+X38+X43+X47+X54</f>
        <v>5072300</v>
      </c>
      <c r="Y10" s="66">
        <f>Y11+Y27+Y33+Y38+Y43+Y47+Y54</f>
        <v>5500200</v>
      </c>
    </row>
    <row r="11" spans="1:25" ht="51.75" customHeight="1" x14ac:dyDescent="0.25">
      <c r="A11" s="102"/>
      <c r="B11" s="103"/>
      <c r="C11" s="359" t="s">
        <v>149</v>
      </c>
      <c r="D11" s="360"/>
      <c r="E11" s="360"/>
      <c r="F11" s="360"/>
      <c r="G11" s="360"/>
      <c r="H11" s="360"/>
      <c r="I11" s="361"/>
      <c r="J11" s="242" t="s">
        <v>150</v>
      </c>
      <c r="K11" s="243">
        <v>102</v>
      </c>
      <c r="L11" s="244">
        <v>0</v>
      </c>
      <c r="M11" s="244">
        <v>0</v>
      </c>
      <c r="N11" s="245">
        <v>0</v>
      </c>
      <c r="O11" s="246"/>
      <c r="P11" s="247">
        <v>0</v>
      </c>
      <c r="Q11" s="362"/>
      <c r="R11" s="362"/>
      <c r="S11" s="362"/>
      <c r="T11" s="362"/>
      <c r="U11" s="248">
        <v>0</v>
      </c>
      <c r="V11" s="248">
        <v>0</v>
      </c>
      <c r="W11" s="276">
        <f>W12+W16+W24</f>
        <v>2490610</v>
      </c>
      <c r="X11" s="249">
        <f>X12+X16+X24</f>
        <v>2431480</v>
      </c>
      <c r="Y11" s="249">
        <f>Y12+Y16+Y24</f>
        <v>2504680</v>
      </c>
    </row>
    <row r="12" spans="1:25" ht="15" customHeight="1" x14ac:dyDescent="0.25">
      <c r="A12" s="101"/>
      <c r="B12" s="73"/>
      <c r="C12" s="67"/>
      <c r="D12" s="72"/>
      <c r="E12" s="363" t="s">
        <v>151</v>
      </c>
      <c r="F12" s="364"/>
      <c r="G12" s="364"/>
      <c r="H12" s="364"/>
      <c r="I12" s="365"/>
      <c r="J12" s="233">
        <v>5710010010</v>
      </c>
      <c r="K12" s="234">
        <v>102</v>
      </c>
      <c r="L12" s="235">
        <v>0</v>
      </c>
      <c r="M12" s="235">
        <v>0</v>
      </c>
      <c r="N12" s="236">
        <v>0</v>
      </c>
      <c r="O12" s="237"/>
      <c r="P12" s="238">
        <v>0</v>
      </c>
      <c r="Q12" s="366"/>
      <c r="R12" s="366"/>
      <c r="S12" s="366"/>
      <c r="T12" s="366"/>
      <c r="U12" s="239">
        <v>0</v>
      </c>
      <c r="V12" s="239">
        <v>0</v>
      </c>
      <c r="W12" s="277">
        <f>W13</f>
        <v>690400</v>
      </c>
      <c r="X12" s="240">
        <f t="shared" ref="X12:Y14" si="0">X13</f>
        <v>672400</v>
      </c>
      <c r="Y12" s="240">
        <f t="shared" si="0"/>
        <v>706400</v>
      </c>
    </row>
    <row r="13" spans="1:25" ht="15" customHeight="1" x14ac:dyDescent="0.25">
      <c r="A13" s="367" t="s">
        <v>146</v>
      </c>
      <c r="B13" s="368"/>
      <c r="C13" s="368"/>
      <c r="D13" s="368"/>
      <c r="E13" s="368"/>
      <c r="F13" s="368"/>
      <c r="G13" s="368"/>
      <c r="H13" s="368"/>
      <c r="I13" s="369"/>
      <c r="J13" s="69" t="s">
        <v>199</v>
      </c>
      <c r="K13" s="58">
        <v>100</v>
      </c>
      <c r="L13" s="68">
        <v>1</v>
      </c>
      <c r="M13" s="68">
        <v>0</v>
      </c>
      <c r="N13" s="70">
        <v>0</v>
      </c>
      <c r="O13" s="62"/>
      <c r="P13" s="63">
        <v>0</v>
      </c>
      <c r="Q13" s="339"/>
      <c r="R13" s="340"/>
      <c r="S13" s="340"/>
      <c r="T13" s="341"/>
      <c r="U13" s="65">
        <v>0</v>
      </c>
      <c r="V13" s="65">
        <v>0</v>
      </c>
      <c r="W13" s="228">
        <f>W14</f>
        <v>690400</v>
      </c>
      <c r="X13" s="98">
        <f t="shared" si="0"/>
        <v>672400</v>
      </c>
      <c r="Y13" s="98">
        <f t="shared" si="0"/>
        <v>706400</v>
      </c>
    </row>
    <row r="14" spans="1:25" ht="34.5" customHeight="1" x14ac:dyDescent="0.25">
      <c r="A14" s="102"/>
      <c r="B14" s="103"/>
      <c r="C14" s="352" t="s">
        <v>147</v>
      </c>
      <c r="D14" s="353"/>
      <c r="E14" s="353"/>
      <c r="F14" s="353"/>
      <c r="G14" s="353"/>
      <c r="H14" s="353"/>
      <c r="I14" s="354"/>
      <c r="J14" s="69" t="s">
        <v>199</v>
      </c>
      <c r="K14" s="58">
        <v>102</v>
      </c>
      <c r="L14" s="68">
        <v>1</v>
      </c>
      <c r="M14" s="68">
        <v>2</v>
      </c>
      <c r="N14" s="70">
        <v>0</v>
      </c>
      <c r="O14" s="62"/>
      <c r="P14" s="63">
        <v>0</v>
      </c>
      <c r="Q14" s="339"/>
      <c r="R14" s="340"/>
      <c r="S14" s="340"/>
      <c r="T14" s="341"/>
      <c r="U14" s="65">
        <v>0</v>
      </c>
      <c r="V14" s="65">
        <v>0</v>
      </c>
      <c r="W14" s="227">
        <f>W15</f>
        <v>690400</v>
      </c>
      <c r="X14" s="71">
        <f t="shared" si="0"/>
        <v>672400</v>
      </c>
      <c r="Y14" s="71">
        <f t="shared" si="0"/>
        <v>706400</v>
      </c>
    </row>
    <row r="15" spans="1:25" ht="31.5" customHeight="1" x14ac:dyDescent="0.25">
      <c r="A15" s="101"/>
      <c r="B15" s="73"/>
      <c r="C15" s="67"/>
      <c r="D15" s="72"/>
      <c r="E15" s="72"/>
      <c r="F15" s="352" t="s">
        <v>152</v>
      </c>
      <c r="G15" s="353"/>
      <c r="H15" s="353"/>
      <c r="I15" s="354"/>
      <c r="J15" s="74">
        <v>5710010010</v>
      </c>
      <c r="K15" s="58">
        <v>102</v>
      </c>
      <c r="L15" s="68">
        <v>1</v>
      </c>
      <c r="M15" s="68">
        <v>2</v>
      </c>
      <c r="N15" s="70">
        <v>120</v>
      </c>
      <c r="O15" s="62"/>
      <c r="P15" s="63">
        <v>10000</v>
      </c>
      <c r="Q15" s="334"/>
      <c r="R15" s="334"/>
      <c r="S15" s="334"/>
      <c r="T15" s="334"/>
      <c r="U15" s="65">
        <v>0</v>
      </c>
      <c r="V15" s="65">
        <v>0</v>
      </c>
      <c r="W15" s="278">
        <v>690400</v>
      </c>
      <c r="X15" s="75">
        <v>672400</v>
      </c>
      <c r="Y15" s="75">
        <v>706400</v>
      </c>
    </row>
    <row r="16" spans="1:25" ht="15" customHeight="1" x14ac:dyDescent="0.25">
      <c r="A16" s="101"/>
      <c r="B16" s="73"/>
      <c r="C16" s="67"/>
      <c r="D16" s="72"/>
      <c r="E16" s="363" t="s">
        <v>156</v>
      </c>
      <c r="F16" s="364"/>
      <c r="G16" s="364"/>
      <c r="H16" s="364"/>
      <c r="I16" s="365"/>
      <c r="J16" s="233">
        <v>5710010020</v>
      </c>
      <c r="K16" s="234">
        <v>102</v>
      </c>
      <c r="L16" s="235">
        <v>0</v>
      </c>
      <c r="M16" s="235">
        <v>0</v>
      </c>
      <c r="N16" s="236">
        <v>0</v>
      </c>
      <c r="O16" s="237"/>
      <c r="P16" s="238">
        <v>0</v>
      </c>
      <c r="Q16" s="366"/>
      <c r="R16" s="366"/>
      <c r="S16" s="366"/>
      <c r="T16" s="366"/>
      <c r="U16" s="239">
        <v>0</v>
      </c>
      <c r="V16" s="239">
        <v>0</v>
      </c>
      <c r="W16" s="277">
        <f t="shared" ref="W16:Y17" si="1">W17</f>
        <v>1776710</v>
      </c>
      <c r="X16" s="240">
        <f t="shared" si="1"/>
        <v>1735580</v>
      </c>
      <c r="Y16" s="240">
        <f t="shared" si="1"/>
        <v>1774780</v>
      </c>
    </row>
    <row r="17" spans="1:25" ht="15" customHeight="1" x14ac:dyDescent="0.25">
      <c r="A17" s="367" t="s">
        <v>146</v>
      </c>
      <c r="B17" s="368"/>
      <c r="C17" s="368"/>
      <c r="D17" s="368"/>
      <c r="E17" s="368"/>
      <c r="F17" s="368"/>
      <c r="G17" s="368"/>
      <c r="H17" s="368"/>
      <c r="I17" s="369"/>
      <c r="J17" s="69" t="s">
        <v>200</v>
      </c>
      <c r="K17" s="58">
        <v>100</v>
      </c>
      <c r="L17" s="68">
        <v>1</v>
      </c>
      <c r="M17" s="68">
        <v>0</v>
      </c>
      <c r="N17" s="70">
        <v>0</v>
      </c>
      <c r="O17" s="62"/>
      <c r="P17" s="63">
        <v>0</v>
      </c>
      <c r="Q17" s="339"/>
      <c r="R17" s="340"/>
      <c r="S17" s="340"/>
      <c r="T17" s="341"/>
      <c r="U17" s="65">
        <v>0</v>
      </c>
      <c r="V17" s="65">
        <v>0</v>
      </c>
      <c r="W17" s="228">
        <f t="shared" si="1"/>
        <v>1776710</v>
      </c>
      <c r="X17" s="98">
        <f t="shared" si="1"/>
        <v>1735580</v>
      </c>
      <c r="Y17" s="98">
        <f t="shared" si="1"/>
        <v>1774780</v>
      </c>
    </row>
    <row r="18" spans="1:25" ht="45" customHeight="1" x14ac:dyDescent="0.25">
      <c r="A18" s="229"/>
      <c r="B18" s="230"/>
      <c r="C18" s="352" t="s">
        <v>155</v>
      </c>
      <c r="D18" s="353"/>
      <c r="E18" s="353"/>
      <c r="F18" s="353"/>
      <c r="G18" s="353"/>
      <c r="H18" s="353"/>
      <c r="I18" s="354"/>
      <c r="J18" s="74">
        <v>5710010020</v>
      </c>
      <c r="K18" s="58">
        <v>104</v>
      </c>
      <c r="L18" s="68">
        <v>1</v>
      </c>
      <c r="M18" s="68">
        <v>4</v>
      </c>
      <c r="N18" s="70">
        <v>0</v>
      </c>
      <c r="O18" s="62"/>
      <c r="P18" s="63">
        <v>0</v>
      </c>
      <c r="Q18" s="334"/>
      <c r="R18" s="334"/>
      <c r="S18" s="334"/>
      <c r="T18" s="334"/>
      <c r="U18" s="65">
        <v>0</v>
      </c>
      <c r="V18" s="65">
        <v>0</v>
      </c>
      <c r="W18" s="228">
        <f>W19+W20+W21+W22</f>
        <v>1776710</v>
      </c>
      <c r="X18" s="228">
        <f>X19+X20+X21+X22</f>
        <v>1735580</v>
      </c>
      <c r="Y18" s="228">
        <f>Y19+Y20+Y21+Y22</f>
        <v>1774780</v>
      </c>
    </row>
    <row r="19" spans="1:25" ht="27" customHeight="1" x14ac:dyDescent="0.25">
      <c r="A19" s="80"/>
      <c r="B19" s="76"/>
      <c r="C19" s="67"/>
      <c r="D19" s="72"/>
      <c r="E19" s="72"/>
      <c r="F19" s="332" t="s">
        <v>152</v>
      </c>
      <c r="G19" s="332"/>
      <c r="H19" s="332"/>
      <c r="I19" s="332"/>
      <c r="J19" s="74">
        <v>5710010020</v>
      </c>
      <c r="K19" s="58">
        <v>104</v>
      </c>
      <c r="L19" s="68">
        <v>1</v>
      </c>
      <c r="M19" s="68">
        <v>4</v>
      </c>
      <c r="N19" s="70">
        <v>120</v>
      </c>
      <c r="O19" s="62"/>
      <c r="P19" s="63">
        <v>10000</v>
      </c>
      <c r="Q19" s="334"/>
      <c r="R19" s="334"/>
      <c r="S19" s="334"/>
      <c r="T19" s="334"/>
      <c r="U19" s="65">
        <v>0</v>
      </c>
      <c r="V19" s="65">
        <v>0</v>
      </c>
      <c r="W19" s="278">
        <v>1250300</v>
      </c>
      <c r="X19" s="75">
        <v>1250100</v>
      </c>
      <c r="Y19" s="75">
        <v>1350700</v>
      </c>
    </row>
    <row r="20" spans="1:25" ht="30.75" customHeight="1" x14ac:dyDescent="0.25">
      <c r="A20" s="80"/>
      <c r="B20" s="76"/>
      <c r="C20" s="67"/>
      <c r="D20" s="72"/>
      <c r="E20" s="72"/>
      <c r="F20" s="72"/>
      <c r="G20" s="72"/>
      <c r="H20" s="72"/>
      <c r="I20" s="72" t="s">
        <v>157</v>
      </c>
      <c r="J20" s="74">
        <v>5710010020</v>
      </c>
      <c r="K20" s="58"/>
      <c r="L20" s="68">
        <v>1</v>
      </c>
      <c r="M20" s="68">
        <v>4</v>
      </c>
      <c r="N20" s="70">
        <v>240</v>
      </c>
      <c r="O20" s="62"/>
      <c r="P20" s="63"/>
      <c r="Q20" s="65"/>
      <c r="R20" s="65"/>
      <c r="S20" s="65"/>
      <c r="T20" s="65"/>
      <c r="U20" s="65"/>
      <c r="V20" s="65"/>
      <c r="W20" s="269">
        <v>118120</v>
      </c>
      <c r="X20" s="99">
        <v>106830</v>
      </c>
      <c r="Y20" s="99">
        <v>91890</v>
      </c>
    </row>
    <row r="21" spans="1:25" x14ac:dyDescent="0.25">
      <c r="A21" s="80"/>
      <c r="B21" s="76"/>
      <c r="C21" s="67"/>
      <c r="D21" s="72"/>
      <c r="E21" s="72"/>
      <c r="F21" s="332" t="s">
        <v>159</v>
      </c>
      <c r="G21" s="332"/>
      <c r="H21" s="332"/>
      <c r="I21" s="332"/>
      <c r="J21" s="74">
        <v>5710010020</v>
      </c>
      <c r="K21" s="58">
        <v>104</v>
      </c>
      <c r="L21" s="68">
        <v>1</v>
      </c>
      <c r="M21" s="68">
        <v>4</v>
      </c>
      <c r="N21" s="70" t="s">
        <v>160</v>
      </c>
      <c r="O21" s="62"/>
      <c r="P21" s="63">
        <v>10000</v>
      </c>
      <c r="Q21" s="334"/>
      <c r="R21" s="334"/>
      <c r="S21" s="334"/>
      <c r="T21" s="334"/>
      <c r="U21" s="65">
        <v>0</v>
      </c>
      <c r="V21" s="65">
        <v>0</v>
      </c>
      <c r="W21" s="278">
        <v>28700</v>
      </c>
      <c r="X21" s="75">
        <v>28700</v>
      </c>
      <c r="Y21" s="75">
        <v>28700</v>
      </c>
    </row>
    <row r="22" spans="1:25" x14ac:dyDescent="0.25">
      <c r="A22" s="80"/>
      <c r="B22" s="76"/>
      <c r="C22" s="67"/>
      <c r="D22" s="72"/>
      <c r="E22" s="72"/>
      <c r="F22" s="72"/>
      <c r="G22" s="72"/>
      <c r="H22" s="72"/>
      <c r="I22" s="72" t="s">
        <v>159</v>
      </c>
      <c r="J22" s="74">
        <v>5710015010</v>
      </c>
      <c r="K22" s="58"/>
      <c r="L22" s="68">
        <v>1</v>
      </c>
      <c r="M22" s="68">
        <v>4</v>
      </c>
      <c r="N22" s="70">
        <v>540</v>
      </c>
      <c r="O22" s="62"/>
      <c r="P22" s="63"/>
      <c r="Q22" s="65"/>
      <c r="R22" s="65"/>
      <c r="S22" s="65"/>
      <c r="T22" s="65"/>
      <c r="U22" s="65"/>
      <c r="V22" s="65"/>
      <c r="W22" s="278">
        <v>379590</v>
      </c>
      <c r="X22" s="75">
        <v>349950</v>
      </c>
      <c r="Y22" s="75">
        <v>303490</v>
      </c>
    </row>
    <row r="23" spans="1:25" ht="42.75" customHeight="1" x14ac:dyDescent="0.25">
      <c r="A23" s="80"/>
      <c r="B23" s="76"/>
      <c r="C23" s="67"/>
      <c r="D23" s="72"/>
      <c r="E23" s="72"/>
      <c r="F23" s="72"/>
      <c r="G23" s="359" t="s">
        <v>149</v>
      </c>
      <c r="H23" s="360"/>
      <c r="I23" s="361"/>
      <c r="J23" s="242" t="s">
        <v>150</v>
      </c>
      <c r="K23" s="243"/>
      <c r="L23" s="244">
        <v>0</v>
      </c>
      <c r="M23" s="244">
        <v>0</v>
      </c>
      <c r="N23" s="245">
        <v>0</v>
      </c>
      <c r="O23" s="246"/>
      <c r="P23" s="247"/>
      <c r="Q23" s="248"/>
      <c r="R23" s="248"/>
      <c r="S23" s="248"/>
      <c r="T23" s="248"/>
      <c r="U23" s="248"/>
      <c r="V23" s="248"/>
      <c r="W23" s="276">
        <f>W24</f>
        <v>23500</v>
      </c>
      <c r="X23" s="276">
        <f>X24</f>
        <v>23500</v>
      </c>
      <c r="Y23" s="276">
        <f>Y24</f>
        <v>23500</v>
      </c>
    </row>
    <row r="24" spans="1:25" ht="49.5" customHeight="1" x14ac:dyDescent="0.25">
      <c r="A24" s="229"/>
      <c r="B24" s="230"/>
      <c r="C24" s="72"/>
      <c r="D24" s="72"/>
      <c r="E24" s="72"/>
      <c r="F24" s="72"/>
      <c r="G24" s="72"/>
      <c r="H24" s="72"/>
      <c r="I24" s="241" t="s">
        <v>161</v>
      </c>
      <c r="J24" s="233">
        <v>5710010080</v>
      </c>
      <c r="K24" s="234">
        <v>104</v>
      </c>
      <c r="L24" s="235">
        <v>1</v>
      </c>
      <c r="M24" s="235">
        <v>0</v>
      </c>
      <c r="N24" s="236">
        <v>0</v>
      </c>
      <c r="O24" s="237"/>
      <c r="P24" s="238"/>
      <c r="Q24" s="239"/>
      <c r="R24" s="239"/>
      <c r="S24" s="239"/>
      <c r="T24" s="239"/>
      <c r="U24" s="239"/>
      <c r="V24" s="239"/>
      <c r="W24" s="277">
        <f t="shared" ref="W24:Y25" si="2">W25</f>
        <v>23500</v>
      </c>
      <c r="X24" s="240">
        <f t="shared" si="2"/>
        <v>23500</v>
      </c>
      <c r="Y24" s="240">
        <f t="shared" si="2"/>
        <v>23500</v>
      </c>
    </row>
    <row r="25" spans="1:25" ht="35.25" customHeight="1" x14ac:dyDescent="0.25">
      <c r="A25" s="80"/>
      <c r="B25" s="76"/>
      <c r="C25" s="67"/>
      <c r="D25" s="72"/>
      <c r="E25" s="72"/>
      <c r="F25" s="72"/>
      <c r="G25" s="72"/>
      <c r="H25" s="72"/>
      <c r="I25" s="72" t="s">
        <v>162</v>
      </c>
      <c r="J25" s="74">
        <v>5710010080</v>
      </c>
      <c r="K25" s="58">
        <v>104</v>
      </c>
      <c r="L25" s="68">
        <v>1</v>
      </c>
      <c r="M25" s="68">
        <v>6</v>
      </c>
      <c r="N25" s="70">
        <v>0</v>
      </c>
      <c r="O25" s="62"/>
      <c r="P25" s="63"/>
      <c r="Q25" s="65"/>
      <c r="R25" s="65"/>
      <c r="S25" s="65"/>
      <c r="T25" s="65"/>
      <c r="U25" s="65"/>
      <c r="V25" s="65"/>
      <c r="W25" s="227">
        <f t="shared" si="2"/>
        <v>23500</v>
      </c>
      <c r="X25" s="71">
        <f t="shared" si="2"/>
        <v>23500</v>
      </c>
      <c r="Y25" s="71">
        <f t="shared" si="2"/>
        <v>23500</v>
      </c>
    </row>
    <row r="26" spans="1:25" x14ac:dyDescent="0.25">
      <c r="A26" s="80"/>
      <c r="B26" s="76"/>
      <c r="C26" s="67"/>
      <c r="D26" s="72"/>
      <c r="E26" s="72"/>
      <c r="F26" s="332" t="s">
        <v>159</v>
      </c>
      <c r="G26" s="332"/>
      <c r="H26" s="332"/>
      <c r="I26" s="332"/>
      <c r="J26" s="74">
        <v>5710010080</v>
      </c>
      <c r="K26" s="58">
        <v>104</v>
      </c>
      <c r="L26" s="68">
        <v>1</v>
      </c>
      <c r="M26" s="68">
        <v>6</v>
      </c>
      <c r="N26" s="70" t="s">
        <v>160</v>
      </c>
      <c r="O26" s="62"/>
      <c r="P26" s="63">
        <v>10000</v>
      </c>
      <c r="Q26" s="334"/>
      <c r="R26" s="334"/>
      <c r="S26" s="334"/>
      <c r="T26" s="334"/>
      <c r="U26" s="65">
        <v>0</v>
      </c>
      <c r="V26" s="65">
        <v>0</v>
      </c>
      <c r="W26" s="227">
        <v>23500</v>
      </c>
      <c r="X26" s="71">
        <v>23500</v>
      </c>
      <c r="Y26" s="71">
        <v>23500</v>
      </c>
    </row>
    <row r="27" spans="1:25" s="254" customFormat="1" ht="35.25" customHeight="1" x14ac:dyDescent="0.25">
      <c r="A27" s="250"/>
      <c r="B27" s="251"/>
      <c r="C27" s="252"/>
      <c r="D27" s="373" t="s">
        <v>165</v>
      </c>
      <c r="E27" s="373"/>
      <c r="F27" s="373"/>
      <c r="G27" s="373"/>
      <c r="H27" s="373"/>
      <c r="I27" s="373"/>
      <c r="J27" s="253">
        <v>5720000000</v>
      </c>
      <c r="K27" s="243">
        <v>203</v>
      </c>
      <c r="L27" s="244">
        <v>0</v>
      </c>
      <c r="M27" s="244">
        <v>0</v>
      </c>
      <c r="N27" s="245">
        <v>0</v>
      </c>
      <c r="O27" s="246"/>
      <c r="P27" s="247">
        <v>0</v>
      </c>
      <c r="Q27" s="362"/>
      <c r="R27" s="362"/>
      <c r="S27" s="362"/>
      <c r="T27" s="362"/>
      <c r="U27" s="248">
        <v>0</v>
      </c>
      <c r="V27" s="248">
        <v>0</v>
      </c>
      <c r="W27" s="276">
        <f t="shared" ref="W27:Y29" si="3">W28</f>
        <v>104800</v>
      </c>
      <c r="X27" s="249">
        <f t="shared" si="3"/>
        <v>108300</v>
      </c>
      <c r="Y27" s="249">
        <f t="shared" si="3"/>
        <v>112100</v>
      </c>
    </row>
    <row r="28" spans="1:25" x14ac:dyDescent="0.25">
      <c r="A28" s="371" t="s">
        <v>163</v>
      </c>
      <c r="B28" s="371"/>
      <c r="C28" s="371"/>
      <c r="D28" s="371"/>
      <c r="E28" s="371"/>
      <c r="F28" s="371"/>
      <c r="G28" s="371"/>
      <c r="H28" s="371"/>
      <c r="I28" s="371"/>
      <c r="J28" s="69" t="s">
        <v>201</v>
      </c>
      <c r="K28" s="58">
        <v>200</v>
      </c>
      <c r="L28" s="68">
        <v>2</v>
      </c>
      <c r="M28" s="68">
        <v>0</v>
      </c>
      <c r="N28" s="70">
        <v>0</v>
      </c>
      <c r="O28" s="62"/>
      <c r="P28" s="63">
        <v>0</v>
      </c>
      <c r="Q28" s="334"/>
      <c r="R28" s="334"/>
      <c r="S28" s="334"/>
      <c r="T28" s="334"/>
      <c r="U28" s="65">
        <v>0</v>
      </c>
      <c r="V28" s="65">
        <v>0</v>
      </c>
      <c r="W28" s="228">
        <f t="shared" si="3"/>
        <v>104800</v>
      </c>
      <c r="X28" s="98">
        <f t="shared" si="3"/>
        <v>108300</v>
      </c>
      <c r="Y28" s="98">
        <f t="shared" si="3"/>
        <v>112100</v>
      </c>
    </row>
    <row r="29" spans="1:25" x14ac:dyDescent="0.25">
      <c r="A29" s="229"/>
      <c r="B29" s="230"/>
      <c r="C29" s="332" t="s">
        <v>164</v>
      </c>
      <c r="D29" s="332"/>
      <c r="E29" s="332"/>
      <c r="F29" s="332"/>
      <c r="G29" s="332"/>
      <c r="H29" s="332"/>
      <c r="I29" s="332"/>
      <c r="J29" s="69" t="s">
        <v>201</v>
      </c>
      <c r="K29" s="58">
        <v>203</v>
      </c>
      <c r="L29" s="68">
        <v>2</v>
      </c>
      <c r="M29" s="68">
        <v>3</v>
      </c>
      <c r="N29" s="70">
        <v>0</v>
      </c>
      <c r="O29" s="62"/>
      <c r="P29" s="63">
        <v>0</v>
      </c>
      <c r="Q29" s="334"/>
      <c r="R29" s="334"/>
      <c r="S29" s="334"/>
      <c r="T29" s="334"/>
      <c r="U29" s="65">
        <v>0</v>
      </c>
      <c r="V29" s="65">
        <v>0</v>
      </c>
      <c r="W29" s="228">
        <f>W30</f>
        <v>104800</v>
      </c>
      <c r="X29" s="98">
        <f t="shared" si="3"/>
        <v>108300</v>
      </c>
      <c r="Y29" s="98">
        <f t="shared" si="3"/>
        <v>112100</v>
      </c>
    </row>
    <row r="30" spans="1:25" ht="33" customHeight="1" x14ac:dyDescent="0.25">
      <c r="A30" s="80"/>
      <c r="B30" s="76"/>
      <c r="C30" s="67"/>
      <c r="D30" s="72"/>
      <c r="E30" s="332" t="s">
        <v>248</v>
      </c>
      <c r="F30" s="332"/>
      <c r="G30" s="332"/>
      <c r="H30" s="332"/>
      <c r="I30" s="332"/>
      <c r="J30" s="74">
        <v>5720051180</v>
      </c>
      <c r="K30" s="58">
        <v>203</v>
      </c>
      <c r="L30" s="68">
        <v>2</v>
      </c>
      <c r="M30" s="68">
        <v>3</v>
      </c>
      <c r="N30" s="70">
        <v>0</v>
      </c>
      <c r="O30" s="62"/>
      <c r="P30" s="63">
        <v>0</v>
      </c>
      <c r="Q30" s="334"/>
      <c r="R30" s="334"/>
      <c r="S30" s="334"/>
      <c r="T30" s="334"/>
      <c r="U30" s="65">
        <v>0</v>
      </c>
      <c r="V30" s="65">
        <v>0</v>
      </c>
      <c r="W30" s="227">
        <f>W31+W32</f>
        <v>104800</v>
      </c>
      <c r="X30" s="71">
        <f>X31+X32</f>
        <v>108300</v>
      </c>
      <c r="Y30" s="71">
        <f>Y31+Y32</f>
        <v>112100</v>
      </c>
    </row>
    <row r="31" spans="1:25" x14ac:dyDescent="0.25">
      <c r="A31" s="80"/>
      <c r="B31" s="76"/>
      <c r="C31" s="67"/>
      <c r="D31" s="72"/>
      <c r="E31" s="332" t="s">
        <v>166</v>
      </c>
      <c r="F31" s="332"/>
      <c r="G31" s="332"/>
      <c r="H31" s="332"/>
      <c r="I31" s="332"/>
      <c r="J31" s="74">
        <v>5720051180</v>
      </c>
      <c r="K31" s="58">
        <v>203</v>
      </c>
      <c r="L31" s="68">
        <v>2</v>
      </c>
      <c r="M31" s="68">
        <v>3</v>
      </c>
      <c r="N31" s="70">
        <v>120</v>
      </c>
      <c r="O31" s="62"/>
      <c r="P31" s="63">
        <v>0</v>
      </c>
      <c r="Q31" s="334"/>
      <c r="R31" s="334"/>
      <c r="S31" s="334"/>
      <c r="T31" s="334"/>
      <c r="U31" s="65">
        <v>0</v>
      </c>
      <c r="V31" s="65">
        <v>0</v>
      </c>
      <c r="W31" s="278">
        <v>102800</v>
      </c>
      <c r="X31" s="75">
        <v>106300</v>
      </c>
      <c r="Y31" s="75">
        <v>110000</v>
      </c>
    </row>
    <row r="32" spans="1:25" ht="33.75" customHeight="1" x14ac:dyDescent="0.25">
      <c r="A32" s="80"/>
      <c r="B32" s="76"/>
      <c r="C32" s="67"/>
      <c r="D32" s="72"/>
      <c r="E32" s="72"/>
      <c r="F32" s="332" t="s">
        <v>157</v>
      </c>
      <c r="G32" s="332"/>
      <c r="H32" s="332"/>
      <c r="I32" s="332"/>
      <c r="J32" s="74">
        <v>5720051180</v>
      </c>
      <c r="K32" s="58">
        <v>203</v>
      </c>
      <c r="L32" s="68">
        <v>2</v>
      </c>
      <c r="M32" s="68">
        <v>3</v>
      </c>
      <c r="N32" s="70">
        <v>240</v>
      </c>
      <c r="O32" s="62"/>
      <c r="P32" s="63">
        <v>10000</v>
      </c>
      <c r="Q32" s="334"/>
      <c r="R32" s="334"/>
      <c r="S32" s="334"/>
      <c r="T32" s="334"/>
      <c r="U32" s="65">
        <v>0</v>
      </c>
      <c r="V32" s="65">
        <v>0</v>
      </c>
      <c r="W32" s="278">
        <v>2000</v>
      </c>
      <c r="X32" s="75">
        <v>2000</v>
      </c>
      <c r="Y32" s="75">
        <v>2100</v>
      </c>
    </row>
    <row r="33" spans="1:26" s="254" customFormat="1" ht="47.25" customHeight="1" x14ac:dyDescent="0.25">
      <c r="A33" s="250"/>
      <c r="B33" s="251"/>
      <c r="C33" s="252"/>
      <c r="D33" s="373" t="s">
        <v>169</v>
      </c>
      <c r="E33" s="373"/>
      <c r="F33" s="373"/>
      <c r="G33" s="373"/>
      <c r="H33" s="373"/>
      <c r="I33" s="373"/>
      <c r="J33" s="253">
        <v>5730000000</v>
      </c>
      <c r="K33" s="243">
        <v>310</v>
      </c>
      <c r="L33" s="244">
        <v>0</v>
      </c>
      <c r="M33" s="244">
        <v>0</v>
      </c>
      <c r="N33" s="245">
        <v>0</v>
      </c>
      <c r="O33" s="246"/>
      <c r="P33" s="247">
        <v>0</v>
      </c>
      <c r="Q33" s="362"/>
      <c r="R33" s="362"/>
      <c r="S33" s="362"/>
      <c r="T33" s="362"/>
      <c r="U33" s="248">
        <v>0</v>
      </c>
      <c r="V33" s="248">
        <v>0</v>
      </c>
      <c r="W33" s="276">
        <f t="shared" ref="W33:Y36" si="4">W34</f>
        <v>80000</v>
      </c>
      <c r="X33" s="249">
        <f t="shared" si="4"/>
        <v>20000</v>
      </c>
      <c r="Y33" s="249">
        <f t="shared" si="4"/>
        <v>9100</v>
      </c>
    </row>
    <row r="34" spans="1:26" ht="31.5" customHeight="1" x14ac:dyDescent="0.25">
      <c r="A34" s="329" t="s">
        <v>167</v>
      </c>
      <c r="B34" s="329"/>
      <c r="C34" s="329"/>
      <c r="D34" s="329"/>
      <c r="E34" s="329"/>
      <c r="F34" s="329"/>
      <c r="G34" s="329"/>
      <c r="H34" s="329"/>
      <c r="I34" s="329"/>
      <c r="J34" s="69" t="s">
        <v>202</v>
      </c>
      <c r="K34" s="58">
        <v>300</v>
      </c>
      <c r="L34" s="68">
        <v>3</v>
      </c>
      <c r="M34" s="68">
        <v>0</v>
      </c>
      <c r="N34" s="70">
        <v>0</v>
      </c>
      <c r="O34" s="62"/>
      <c r="P34" s="63">
        <v>0</v>
      </c>
      <c r="Q34" s="334"/>
      <c r="R34" s="334"/>
      <c r="S34" s="334"/>
      <c r="T34" s="334"/>
      <c r="U34" s="65">
        <v>0</v>
      </c>
      <c r="V34" s="65">
        <v>0</v>
      </c>
      <c r="W34" s="227">
        <f t="shared" ref="W34:Y35" si="5">W35</f>
        <v>80000</v>
      </c>
      <c r="X34" s="71">
        <f t="shared" si="5"/>
        <v>20000</v>
      </c>
      <c r="Y34" s="71">
        <f t="shared" si="5"/>
        <v>9100</v>
      </c>
    </row>
    <row r="35" spans="1:26" ht="33" customHeight="1" x14ac:dyDescent="0.25">
      <c r="A35" s="229"/>
      <c r="B35" s="230"/>
      <c r="C35" s="332" t="s">
        <v>249</v>
      </c>
      <c r="D35" s="332"/>
      <c r="E35" s="332"/>
      <c r="F35" s="332"/>
      <c r="G35" s="332"/>
      <c r="H35" s="332"/>
      <c r="I35" s="332"/>
      <c r="J35" s="69" t="s">
        <v>202</v>
      </c>
      <c r="K35" s="58">
        <v>310</v>
      </c>
      <c r="L35" s="68">
        <v>3</v>
      </c>
      <c r="M35" s="68">
        <v>10</v>
      </c>
      <c r="N35" s="70">
        <v>0</v>
      </c>
      <c r="O35" s="62"/>
      <c r="P35" s="63">
        <v>0</v>
      </c>
      <c r="Q35" s="334"/>
      <c r="R35" s="334"/>
      <c r="S35" s="334"/>
      <c r="T35" s="334"/>
      <c r="U35" s="65">
        <v>0</v>
      </c>
      <c r="V35" s="65">
        <v>0</v>
      </c>
      <c r="W35" s="227">
        <f t="shared" si="5"/>
        <v>80000</v>
      </c>
      <c r="X35" s="71">
        <f t="shared" si="5"/>
        <v>20000</v>
      </c>
      <c r="Y35" s="71">
        <f t="shared" si="5"/>
        <v>9100</v>
      </c>
    </row>
    <row r="36" spans="1:26" ht="36" customHeight="1" x14ac:dyDescent="0.25">
      <c r="A36" s="80"/>
      <c r="B36" s="76"/>
      <c r="C36" s="67"/>
      <c r="D36" s="72"/>
      <c r="E36" s="332" t="s">
        <v>170</v>
      </c>
      <c r="F36" s="332"/>
      <c r="G36" s="332"/>
      <c r="H36" s="332"/>
      <c r="I36" s="332"/>
      <c r="J36" s="74">
        <v>5730095020</v>
      </c>
      <c r="K36" s="58">
        <v>310</v>
      </c>
      <c r="L36" s="68">
        <v>3</v>
      </c>
      <c r="M36" s="68">
        <v>10</v>
      </c>
      <c r="N36" s="70">
        <v>0</v>
      </c>
      <c r="O36" s="62"/>
      <c r="P36" s="63">
        <v>0</v>
      </c>
      <c r="Q36" s="334"/>
      <c r="R36" s="334"/>
      <c r="S36" s="334"/>
      <c r="T36" s="334"/>
      <c r="U36" s="65">
        <v>0</v>
      </c>
      <c r="V36" s="65">
        <v>0</v>
      </c>
      <c r="W36" s="227">
        <f t="shared" si="4"/>
        <v>80000</v>
      </c>
      <c r="X36" s="71">
        <f t="shared" si="4"/>
        <v>20000</v>
      </c>
      <c r="Y36" s="71">
        <f t="shared" si="4"/>
        <v>9100</v>
      </c>
    </row>
    <row r="37" spans="1:26" ht="33" customHeight="1" x14ac:dyDescent="0.25">
      <c r="A37" s="80"/>
      <c r="B37" s="76"/>
      <c r="C37" s="67"/>
      <c r="D37" s="72"/>
      <c r="E37" s="72"/>
      <c r="F37" s="332" t="s">
        <v>157</v>
      </c>
      <c r="G37" s="332"/>
      <c r="H37" s="332"/>
      <c r="I37" s="332"/>
      <c r="J37" s="74">
        <v>5730095020</v>
      </c>
      <c r="K37" s="58">
        <v>310</v>
      </c>
      <c r="L37" s="68">
        <v>3</v>
      </c>
      <c r="M37" s="68">
        <v>10</v>
      </c>
      <c r="N37" s="70">
        <v>240</v>
      </c>
      <c r="O37" s="62"/>
      <c r="P37" s="63">
        <v>10000</v>
      </c>
      <c r="Q37" s="334"/>
      <c r="R37" s="334"/>
      <c r="S37" s="334"/>
      <c r="T37" s="334"/>
      <c r="U37" s="65">
        <v>0</v>
      </c>
      <c r="V37" s="65">
        <v>0</v>
      </c>
      <c r="W37" s="278">
        <v>80000</v>
      </c>
      <c r="X37" s="75">
        <v>20000</v>
      </c>
      <c r="Y37" s="75">
        <v>9100</v>
      </c>
    </row>
    <row r="38" spans="1:26" s="254" customFormat="1" ht="33.75" customHeight="1" x14ac:dyDescent="0.25">
      <c r="A38" s="250"/>
      <c r="B38" s="251"/>
      <c r="C38" s="255"/>
      <c r="D38" s="373" t="s">
        <v>172</v>
      </c>
      <c r="E38" s="373"/>
      <c r="F38" s="373"/>
      <c r="G38" s="373"/>
      <c r="H38" s="373"/>
      <c r="I38" s="373"/>
      <c r="J38" s="253">
        <v>5740000000</v>
      </c>
      <c r="K38" s="243">
        <v>409</v>
      </c>
      <c r="L38" s="244">
        <v>0</v>
      </c>
      <c r="M38" s="244">
        <v>0</v>
      </c>
      <c r="N38" s="245">
        <v>0</v>
      </c>
      <c r="O38" s="246"/>
      <c r="P38" s="247">
        <v>0</v>
      </c>
      <c r="Q38" s="362"/>
      <c r="R38" s="362"/>
      <c r="S38" s="362"/>
      <c r="T38" s="362"/>
      <c r="U38" s="248">
        <v>0</v>
      </c>
      <c r="V38" s="248">
        <v>0</v>
      </c>
      <c r="W38" s="276">
        <f t="shared" ref="W38:Y41" si="6">W39</f>
        <v>686000</v>
      </c>
      <c r="X38" s="249">
        <f t="shared" si="6"/>
        <v>702000</v>
      </c>
      <c r="Y38" s="249">
        <f t="shared" si="6"/>
        <v>717000</v>
      </c>
    </row>
    <row r="39" spans="1:26" x14ac:dyDescent="0.25">
      <c r="A39" s="229"/>
      <c r="B39" s="230"/>
      <c r="C39" s="342" t="s">
        <v>171</v>
      </c>
      <c r="D39" s="342"/>
      <c r="E39" s="342"/>
      <c r="F39" s="342"/>
      <c r="G39" s="342"/>
      <c r="H39" s="342"/>
      <c r="I39" s="342"/>
      <c r="J39" s="69" t="s">
        <v>203</v>
      </c>
      <c r="K39" s="58">
        <v>409</v>
      </c>
      <c r="L39" s="68">
        <v>4</v>
      </c>
      <c r="M39" s="68">
        <v>0</v>
      </c>
      <c r="N39" s="70">
        <v>0</v>
      </c>
      <c r="O39" s="62"/>
      <c r="P39" s="63">
        <v>0</v>
      </c>
      <c r="Q39" s="334"/>
      <c r="R39" s="334"/>
      <c r="S39" s="334"/>
      <c r="T39" s="334"/>
      <c r="U39" s="65">
        <v>0</v>
      </c>
      <c r="V39" s="65">
        <v>0</v>
      </c>
      <c r="W39" s="227">
        <f>W40</f>
        <v>686000</v>
      </c>
      <c r="X39" s="71">
        <f t="shared" si="6"/>
        <v>702000</v>
      </c>
      <c r="Y39" s="71">
        <f t="shared" si="6"/>
        <v>717000</v>
      </c>
    </row>
    <row r="40" spans="1:26" x14ac:dyDescent="0.25">
      <c r="A40" s="229"/>
      <c r="B40" s="230"/>
      <c r="C40" s="342" t="s">
        <v>187</v>
      </c>
      <c r="D40" s="342"/>
      <c r="E40" s="342"/>
      <c r="F40" s="342"/>
      <c r="G40" s="342"/>
      <c r="H40" s="342"/>
      <c r="I40" s="342"/>
      <c r="J40" s="69" t="s">
        <v>203</v>
      </c>
      <c r="K40" s="58">
        <v>409</v>
      </c>
      <c r="L40" s="68">
        <v>4</v>
      </c>
      <c r="M40" s="68">
        <v>9</v>
      </c>
      <c r="N40" s="70">
        <v>0</v>
      </c>
      <c r="O40" s="62"/>
      <c r="P40" s="63">
        <v>0</v>
      </c>
      <c r="Q40" s="334"/>
      <c r="R40" s="334"/>
      <c r="S40" s="334"/>
      <c r="T40" s="334"/>
      <c r="U40" s="65">
        <v>0</v>
      </c>
      <c r="V40" s="65">
        <v>0</v>
      </c>
      <c r="W40" s="227">
        <f>W41</f>
        <v>686000</v>
      </c>
      <c r="X40" s="71">
        <f t="shared" si="6"/>
        <v>702000</v>
      </c>
      <c r="Y40" s="71">
        <f t="shared" si="6"/>
        <v>717000</v>
      </c>
    </row>
    <row r="41" spans="1:26" ht="30.75" customHeight="1" x14ac:dyDescent="0.25">
      <c r="A41" s="80"/>
      <c r="B41" s="76"/>
      <c r="C41" s="77"/>
      <c r="D41" s="72"/>
      <c r="E41" s="332" t="s">
        <v>173</v>
      </c>
      <c r="F41" s="332"/>
      <c r="G41" s="332"/>
      <c r="H41" s="332"/>
      <c r="I41" s="332"/>
      <c r="J41" s="74">
        <v>5740095280</v>
      </c>
      <c r="K41" s="58">
        <v>409</v>
      </c>
      <c r="L41" s="68">
        <v>4</v>
      </c>
      <c r="M41" s="68">
        <v>9</v>
      </c>
      <c r="N41" s="70">
        <v>0</v>
      </c>
      <c r="O41" s="62"/>
      <c r="P41" s="63">
        <v>0</v>
      </c>
      <c r="Q41" s="334"/>
      <c r="R41" s="334"/>
      <c r="S41" s="334"/>
      <c r="T41" s="334"/>
      <c r="U41" s="65">
        <v>0</v>
      </c>
      <c r="V41" s="65">
        <v>0</v>
      </c>
      <c r="W41" s="227">
        <f t="shared" si="6"/>
        <v>686000</v>
      </c>
      <c r="X41" s="71">
        <f t="shared" si="6"/>
        <v>702000</v>
      </c>
      <c r="Y41" s="71">
        <f t="shared" si="6"/>
        <v>717000</v>
      </c>
    </row>
    <row r="42" spans="1:26" ht="32.25" customHeight="1" x14ac:dyDescent="0.25">
      <c r="A42" s="80"/>
      <c r="B42" s="76"/>
      <c r="C42" s="77"/>
      <c r="D42" s="72"/>
      <c r="E42" s="72"/>
      <c r="F42" s="332" t="s">
        <v>157</v>
      </c>
      <c r="G42" s="332"/>
      <c r="H42" s="332"/>
      <c r="I42" s="332"/>
      <c r="J42" s="74">
        <v>5740095280</v>
      </c>
      <c r="K42" s="58">
        <v>409</v>
      </c>
      <c r="L42" s="68">
        <v>4</v>
      </c>
      <c r="M42" s="68">
        <v>9</v>
      </c>
      <c r="N42" s="70">
        <v>240</v>
      </c>
      <c r="O42" s="62"/>
      <c r="P42" s="63">
        <v>10000</v>
      </c>
      <c r="Q42" s="334"/>
      <c r="R42" s="334"/>
      <c r="S42" s="334"/>
      <c r="T42" s="334"/>
      <c r="U42" s="65">
        <v>0</v>
      </c>
      <c r="V42" s="65">
        <v>0</v>
      </c>
      <c r="W42" s="278">
        <v>686000</v>
      </c>
      <c r="X42" s="75">
        <v>702000</v>
      </c>
      <c r="Y42" s="75">
        <v>717000</v>
      </c>
      <c r="Z42" s="270"/>
    </row>
    <row r="43" spans="1:26" ht="30" x14ac:dyDescent="0.25">
      <c r="A43" s="80"/>
      <c r="B43" s="76"/>
      <c r="C43" s="77"/>
      <c r="D43" s="72"/>
      <c r="E43" s="72"/>
      <c r="F43" s="72"/>
      <c r="G43" s="72"/>
      <c r="H43" s="72"/>
      <c r="I43" s="252" t="s">
        <v>251</v>
      </c>
      <c r="J43" s="253">
        <v>5770000000</v>
      </c>
      <c r="K43" s="243"/>
      <c r="L43" s="244">
        <v>0</v>
      </c>
      <c r="M43" s="244">
        <v>0</v>
      </c>
      <c r="N43" s="245">
        <v>0</v>
      </c>
      <c r="O43" s="246"/>
      <c r="P43" s="247"/>
      <c r="Q43" s="248"/>
      <c r="R43" s="248"/>
      <c r="S43" s="248"/>
      <c r="T43" s="248"/>
      <c r="U43" s="248"/>
      <c r="V43" s="248"/>
      <c r="W43" s="276">
        <f t="shared" ref="W43:Y45" si="7">W44</f>
        <v>0</v>
      </c>
      <c r="X43" s="249">
        <f t="shared" si="7"/>
        <v>0</v>
      </c>
      <c r="Y43" s="249">
        <f t="shared" si="7"/>
        <v>363000</v>
      </c>
    </row>
    <row r="44" spans="1:26" ht="77.25" customHeight="1" x14ac:dyDescent="0.25">
      <c r="A44" s="80"/>
      <c r="B44" s="76"/>
      <c r="C44" s="77"/>
      <c r="D44" s="72"/>
      <c r="E44" s="72"/>
      <c r="F44" s="72"/>
      <c r="G44" s="72"/>
      <c r="H44" s="72"/>
      <c r="I44" s="72" t="s">
        <v>215</v>
      </c>
      <c r="J44" s="74" t="s">
        <v>216</v>
      </c>
      <c r="K44" s="58"/>
      <c r="L44" s="68">
        <v>0</v>
      </c>
      <c r="M44" s="68">
        <v>0</v>
      </c>
      <c r="N44" s="70">
        <v>0</v>
      </c>
      <c r="O44" s="62"/>
      <c r="P44" s="63"/>
      <c r="Q44" s="65"/>
      <c r="R44" s="65"/>
      <c r="S44" s="65"/>
      <c r="T44" s="65"/>
      <c r="U44" s="65"/>
      <c r="V44" s="65"/>
      <c r="W44" s="227">
        <f t="shared" si="7"/>
        <v>0</v>
      </c>
      <c r="X44" s="71">
        <f t="shared" si="7"/>
        <v>0</v>
      </c>
      <c r="Y44" s="71">
        <f t="shared" si="7"/>
        <v>363000</v>
      </c>
    </row>
    <row r="45" spans="1:26" ht="21.75" customHeight="1" x14ac:dyDescent="0.25">
      <c r="A45" s="80"/>
      <c r="B45" s="76"/>
      <c r="C45" s="77"/>
      <c r="D45" s="72"/>
      <c r="E45" s="72"/>
      <c r="F45" s="72"/>
      <c r="G45" s="72"/>
      <c r="H45" s="72"/>
      <c r="I45" s="72" t="s">
        <v>250</v>
      </c>
      <c r="J45" s="74" t="s">
        <v>216</v>
      </c>
      <c r="K45" s="58"/>
      <c r="L45" s="68">
        <v>4</v>
      </c>
      <c r="M45" s="68">
        <v>12</v>
      </c>
      <c r="N45" s="70">
        <v>0</v>
      </c>
      <c r="O45" s="62"/>
      <c r="P45" s="63"/>
      <c r="Q45" s="65"/>
      <c r="R45" s="65"/>
      <c r="S45" s="65"/>
      <c r="T45" s="65"/>
      <c r="U45" s="65"/>
      <c r="V45" s="65"/>
      <c r="W45" s="227">
        <f t="shared" si="7"/>
        <v>0</v>
      </c>
      <c r="X45" s="71">
        <f t="shared" si="7"/>
        <v>0</v>
      </c>
      <c r="Y45" s="71">
        <f t="shared" si="7"/>
        <v>363000</v>
      </c>
    </row>
    <row r="46" spans="1:26" ht="33.75" customHeight="1" x14ac:dyDescent="0.25">
      <c r="A46" s="80"/>
      <c r="B46" s="76"/>
      <c r="C46" s="77"/>
      <c r="D46" s="72"/>
      <c r="E46" s="72"/>
      <c r="F46" s="72"/>
      <c r="G46" s="72"/>
      <c r="H46" s="72"/>
      <c r="I46" s="72" t="s">
        <v>157</v>
      </c>
      <c r="J46" s="74" t="s">
        <v>216</v>
      </c>
      <c r="K46" s="58"/>
      <c r="L46" s="68">
        <v>4</v>
      </c>
      <c r="M46" s="68">
        <v>12</v>
      </c>
      <c r="N46" s="70">
        <v>240</v>
      </c>
      <c r="O46" s="62"/>
      <c r="P46" s="63"/>
      <c r="Q46" s="65"/>
      <c r="R46" s="65"/>
      <c r="S46" s="65"/>
      <c r="T46" s="65"/>
      <c r="U46" s="65"/>
      <c r="V46" s="65"/>
      <c r="W46" s="278">
        <v>0</v>
      </c>
      <c r="X46" s="75">
        <v>0</v>
      </c>
      <c r="Y46" s="75">
        <v>363000</v>
      </c>
    </row>
    <row r="47" spans="1:26" s="254" customFormat="1" ht="32.25" customHeight="1" x14ac:dyDescent="0.25">
      <c r="A47" s="250"/>
      <c r="B47" s="251"/>
      <c r="C47" s="255"/>
      <c r="D47" s="372" t="s">
        <v>177</v>
      </c>
      <c r="E47" s="372"/>
      <c r="F47" s="372"/>
      <c r="G47" s="372"/>
      <c r="H47" s="372"/>
      <c r="I47" s="372"/>
      <c r="J47" s="253">
        <v>5750000000</v>
      </c>
      <c r="K47" s="243">
        <v>503</v>
      </c>
      <c r="L47" s="244">
        <v>0</v>
      </c>
      <c r="M47" s="244">
        <v>0</v>
      </c>
      <c r="N47" s="245">
        <v>0</v>
      </c>
      <c r="O47" s="246"/>
      <c r="P47" s="247">
        <v>0</v>
      </c>
      <c r="Q47" s="362"/>
      <c r="R47" s="362"/>
      <c r="S47" s="362"/>
      <c r="T47" s="362"/>
      <c r="U47" s="248">
        <v>0</v>
      </c>
      <c r="V47" s="248">
        <v>0</v>
      </c>
      <c r="W47" s="276">
        <f>W48</f>
        <v>501512</v>
      </c>
      <c r="X47" s="249">
        <f>X48</f>
        <v>30000</v>
      </c>
      <c r="Y47" s="249">
        <f>Y48</f>
        <v>50000</v>
      </c>
    </row>
    <row r="48" spans="1:26" x14ac:dyDescent="0.25">
      <c r="A48" s="371" t="s">
        <v>175</v>
      </c>
      <c r="B48" s="371"/>
      <c r="C48" s="371"/>
      <c r="D48" s="371"/>
      <c r="E48" s="371"/>
      <c r="F48" s="371"/>
      <c r="G48" s="371"/>
      <c r="H48" s="371"/>
      <c r="I48" s="371"/>
      <c r="J48" s="69" t="s">
        <v>204</v>
      </c>
      <c r="K48" s="58">
        <v>500</v>
      </c>
      <c r="L48" s="68">
        <v>5</v>
      </c>
      <c r="M48" s="68">
        <v>0</v>
      </c>
      <c r="N48" s="70">
        <v>0</v>
      </c>
      <c r="O48" s="62"/>
      <c r="P48" s="63">
        <v>0</v>
      </c>
      <c r="Q48" s="334"/>
      <c r="R48" s="334"/>
      <c r="S48" s="334"/>
      <c r="T48" s="334"/>
      <c r="U48" s="65">
        <v>0</v>
      </c>
      <c r="V48" s="65">
        <v>0</v>
      </c>
      <c r="W48" s="227">
        <f t="shared" ref="W48:Y49" si="8">W49</f>
        <v>501512</v>
      </c>
      <c r="X48" s="71">
        <f t="shared" si="8"/>
        <v>30000</v>
      </c>
      <c r="Y48" s="71">
        <f t="shared" si="8"/>
        <v>50000</v>
      </c>
    </row>
    <row r="49" spans="1:25" ht="18" customHeight="1" x14ac:dyDescent="0.25">
      <c r="A49" s="229"/>
      <c r="B49" s="230"/>
      <c r="C49" s="342" t="s">
        <v>176</v>
      </c>
      <c r="D49" s="342"/>
      <c r="E49" s="342"/>
      <c r="F49" s="342"/>
      <c r="G49" s="342"/>
      <c r="H49" s="342"/>
      <c r="I49" s="342"/>
      <c r="J49" s="69" t="s">
        <v>204</v>
      </c>
      <c r="K49" s="58">
        <v>503</v>
      </c>
      <c r="L49" s="68">
        <v>5</v>
      </c>
      <c r="M49" s="68">
        <v>3</v>
      </c>
      <c r="N49" s="70">
        <v>0</v>
      </c>
      <c r="O49" s="62"/>
      <c r="P49" s="63">
        <v>0</v>
      </c>
      <c r="Q49" s="334"/>
      <c r="R49" s="334"/>
      <c r="S49" s="334"/>
      <c r="T49" s="334"/>
      <c r="U49" s="65">
        <v>0</v>
      </c>
      <c r="V49" s="65">
        <v>0</v>
      </c>
      <c r="W49" s="227">
        <f>W50+W52</f>
        <v>501512</v>
      </c>
      <c r="X49" s="71">
        <f t="shared" si="8"/>
        <v>30000</v>
      </c>
      <c r="Y49" s="71">
        <f t="shared" si="8"/>
        <v>50000</v>
      </c>
    </row>
    <row r="50" spans="1:25" ht="32.25" customHeight="1" x14ac:dyDescent="0.25">
      <c r="A50" s="80"/>
      <c r="B50" s="76"/>
      <c r="C50" s="77"/>
      <c r="D50" s="78"/>
      <c r="E50" s="342" t="s">
        <v>178</v>
      </c>
      <c r="F50" s="342"/>
      <c r="G50" s="342"/>
      <c r="H50" s="342"/>
      <c r="I50" s="342"/>
      <c r="J50" s="74">
        <v>5750095310</v>
      </c>
      <c r="K50" s="58">
        <v>503</v>
      </c>
      <c r="L50" s="68">
        <v>5</v>
      </c>
      <c r="M50" s="68">
        <v>3</v>
      </c>
      <c r="N50" s="70">
        <v>0</v>
      </c>
      <c r="O50" s="62"/>
      <c r="P50" s="63">
        <v>0</v>
      </c>
      <c r="Q50" s="334"/>
      <c r="R50" s="334"/>
      <c r="S50" s="334"/>
      <c r="T50" s="334"/>
      <c r="U50" s="65">
        <v>0</v>
      </c>
      <c r="V50" s="65">
        <v>0</v>
      </c>
      <c r="W50" s="227">
        <f>W51</f>
        <v>6000</v>
      </c>
      <c r="X50" s="71">
        <f>X51</f>
        <v>30000</v>
      </c>
      <c r="Y50" s="71">
        <f>Y51</f>
        <v>50000</v>
      </c>
    </row>
    <row r="51" spans="1:25" ht="30" customHeight="1" x14ac:dyDescent="0.25">
      <c r="A51" s="80"/>
      <c r="B51" s="76"/>
      <c r="C51" s="77"/>
      <c r="D51" s="78"/>
      <c r="E51" s="78"/>
      <c r="F51" s="342" t="s">
        <v>157</v>
      </c>
      <c r="G51" s="342"/>
      <c r="H51" s="342"/>
      <c r="I51" s="342"/>
      <c r="J51" s="74">
        <v>5750095310</v>
      </c>
      <c r="K51" s="58">
        <v>503</v>
      </c>
      <c r="L51" s="68">
        <v>5</v>
      </c>
      <c r="M51" s="68">
        <v>3</v>
      </c>
      <c r="N51" s="70">
        <v>240</v>
      </c>
      <c r="O51" s="62"/>
      <c r="P51" s="63">
        <v>10000</v>
      </c>
      <c r="Q51" s="334"/>
      <c r="R51" s="334"/>
      <c r="S51" s="334"/>
      <c r="T51" s="334"/>
      <c r="U51" s="65">
        <v>0</v>
      </c>
      <c r="V51" s="65">
        <v>0</v>
      </c>
      <c r="W51" s="278">
        <v>6000</v>
      </c>
      <c r="X51" s="75">
        <v>30000</v>
      </c>
      <c r="Y51" s="75">
        <v>50000</v>
      </c>
    </row>
    <row r="52" spans="1:25" ht="30" customHeight="1" x14ac:dyDescent="0.25">
      <c r="A52" s="80"/>
      <c r="B52" s="76"/>
      <c r="C52" s="77"/>
      <c r="D52" s="78"/>
      <c r="E52" s="78"/>
      <c r="F52" s="78"/>
      <c r="G52" s="349" t="s">
        <v>233</v>
      </c>
      <c r="H52" s="350"/>
      <c r="I52" s="351"/>
      <c r="J52" s="74" t="s">
        <v>232</v>
      </c>
      <c r="K52" s="58"/>
      <c r="L52" s="68">
        <v>5</v>
      </c>
      <c r="M52" s="68">
        <v>3</v>
      </c>
      <c r="N52" s="70">
        <v>0</v>
      </c>
      <c r="O52" s="62"/>
      <c r="P52" s="63"/>
      <c r="Q52" s="65"/>
      <c r="R52" s="65"/>
      <c r="S52" s="65"/>
      <c r="T52" s="65"/>
      <c r="U52" s="65"/>
      <c r="V52" s="65"/>
      <c r="W52" s="227">
        <f>W53</f>
        <v>495512</v>
      </c>
      <c r="X52" s="71">
        <f>X53</f>
        <v>0</v>
      </c>
      <c r="Y52" s="71">
        <f>Y53</f>
        <v>0</v>
      </c>
    </row>
    <row r="53" spans="1:25" ht="30" customHeight="1" x14ac:dyDescent="0.25">
      <c r="A53" s="80"/>
      <c r="B53" s="76"/>
      <c r="C53" s="77"/>
      <c r="D53" s="78"/>
      <c r="E53" s="78"/>
      <c r="F53" s="78"/>
      <c r="G53" s="349" t="s">
        <v>157</v>
      </c>
      <c r="H53" s="350"/>
      <c r="I53" s="351"/>
      <c r="J53" s="74" t="s">
        <v>232</v>
      </c>
      <c r="K53" s="58"/>
      <c r="L53" s="68">
        <v>5</v>
      </c>
      <c r="M53" s="68">
        <v>3</v>
      </c>
      <c r="N53" s="70">
        <v>240</v>
      </c>
      <c r="O53" s="62"/>
      <c r="P53" s="63"/>
      <c r="Q53" s="65"/>
      <c r="R53" s="65"/>
      <c r="S53" s="65"/>
      <c r="T53" s="65"/>
      <c r="U53" s="65"/>
      <c r="V53" s="65"/>
      <c r="W53" s="278">
        <v>495512</v>
      </c>
      <c r="X53" s="75">
        <v>0</v>
      </c>
      <c r="Y53" s="75">
        <v>0</v>
      </c>
    </row>
    <row r="54" spans="1:25" s="254" customFormat="1" ht="33.75" customHeight="1" x14ac:dyDescent="0.25">
      <c r="A54" s="250"/>
      <c r="B54" s="251"/>
      <c r="C54" s="255"/>
      <c r="D54" s="370" t="s">
        <v>181</v>
      </c>
      <c r="E54" s="370"/>
      <c r="F54" s="370"/>
      <c r="G54" s="370"/>
      <c r="H54" s="370"/>
      <c r="I54" s="370"/>
      <c r="J54" s="253">
        <v>5760000000</v>
      </c>
      <c r="K54" s="243">
        <v>801</v>
      </c>
      <c r="L54" s="244">
        <v>0</v>
      </c>
      <c r="M54" s="244">
        <v>0</v>
      </c>
      <c r="N54" s="245">
        <v>0</v>
      </c>
      <c r="O54" s="246"/>
      <c r="P54" s="247">
        <v>0</v>
      </c>
      <c r="Q54" s="362"/>
      <c r="R54" s="362"/>
      <c r="S54" s="362"/>
      <c r="T54" s="362"/>
      <c r="U54" s="248">
        <v>0</v>
      </c>
      <c r="V54" s="248">
        <v>0</v>
      </c>
      <c r="W54" s="279">
        <f t="shared" ref="W54:Y55" si="9">W55</f>
        <v>1903658</v>
      </c>
      <c r="X54" s="256">
        <f t="shared" si="9"/>
        <v>1780520</v>
      </c>
      <c r="Y54" s="256">
        <f t="shared" si="9"/>
        <v>1744320</v>
      </c>
    </row>
    <row r="55" spans="1:25" x14ac:dyDescent="0.25">
      <c r="A55" s="347" t="s">
        <v>179</v>
      </c>
      <c r="B55" s="347"/>
      <c r="C55" s="347"/>
      <c r="D55" s="347"/>
      <c r="E55" s="347"/>
      <c r="F55" s="347"/>
      <c r="G55" s="347"/>
      <c r="H55" s="347"/>
      <c r="I55" s="347"/>
      <c r="J55" s="60" t="s">
        <v>205</v>
      </c>
      <c r="K55" s="231">
        <v>800</v>
      </c>
      <c r="L55" s="59">
        <v>8</v>
      </c>
      <c r="M55" s="59">
        <v>0</v>
      </c>
      <c r="N55" s="61">
        <v>0</v>
      </c>
      <c r="O55" s="57"/>
      <c r="P55" s="232">
        <v>0</v>
      </c>
      <c r="Q55" s="330"/>
      <c r="R55" s="330"/>
      <c r="S55" s="330"/>
      <c r="T55" s="330"/>
      <c r="U55" s="64">
        <v>0</v>
      </c>
      <c r="V55" s="64">
        <v>0</v>
      </c>
      <c r="W55" s="275">
        <f t="shared" si="9"/>
        <v>1903658</v>
      </c>
      <c r="X55" s="66">
        <f t="shared" si="9"/>
        <v>1780520</v>
      </c>
      <c r="Y55" s="66">
        <f t="shared" si="9"/>
        <v>1744320</v>
      </c>
    </row>
    <row r="56" spans="1:25" x14ac:dyDescent="0.25">
      <c r="A56" s="80"/>
      <c r="B56" s="76"/>
      <c r="C56" s="348" t="s">
        <v>180</v>
      </c>
      <c r="D56" s="348"/>
      <c r="E56" s="348"/>
      <c r="F56" s="348"/>
      <c r="G56" s="348"/>
      <c r="H56" s="348"/>
      <c r="I56" s="348"/>
      <c r="J56" s="60" t="s">
        <v>205</v>
      </c>
      <c r="K56" s="231">
        <v>801</v>
      </c>
      <c r="L56" s="59">
        <v>8</v>
      </c>
      <c r="M56" s="59">
        <v>1</v>
      </c>
      <c r="N56" s="61">
        <v>0</v>
      </c>
      <c r="O56" s="57"/>
      <c r="P56" s="232">
        <v>0</v>
      </c>
      <c r="Q56" s="330"/>
      <c r="R56" s="330"/>
      <c r="S56" s="330"/>
      <c r="T56" s="330"/>
      <c r="U56" s="64">
        <v>0</v>
      </c>
      <c r="V56" s="64">
        <v>0</v>
      </c>
      <c r="W56" s="275">
        <f>W57+W59+W61</f>
        <v>1903658</v>
      </c>
      <c r="X56" s="66">
        <f>X57+X59+X61</f>
        <v>1780520</v>
      </c>
      <c r="Y56" s="66">
        <f>Y57+Y59+Y61</f>
        <v>1744320</v>
      </c>
    </row>
    <row r="57" spans="1:25" ht="50.25" customHeight="1" x14ac:dyDescent="0.25">
      <c r="A57" s="80"/>
      <c r="B57" s="76"/>
      <c r="C57" s="77"/>
      <c r="D57" s="78"/>
      <c r="E57" s="78"/>
      <c r="F57" s="342" t="s">
        <v>188</v>
      </c>
      <c r="G57" s="342"/>
      <c r="H57" s="342"/>
      <c r="I57" s="342"/>
      <c r="J57" s="74">
        <v>5760075080</v>
      </c>
      <c r="K57" s="58">
        <v>502</v>
      </c>
      <c r="L57" s="68">
        <v>8</v>
      </c>
      <c r="M57" s="68">
        <v>1</v>
      </c>
      <c r="N57" s="70">
        <v>0</v>
      </c>
      <c r="O57" s="62"/>
      <c r="P57" s="63">
        <v>10000</v>
      </c>
      <c r="Q57" s="334"/>
      <c r="R57" s="334"/>
      <c r="S57" s="334"/>
      <c r="T57" s="334"/>
      <c r="U57" s="65">
        <v>0</v>
      </c>
      <c r="V57" s="65">
        <v>0</v>
      </c>
      <c r="W57" s="227">
        <f>W58</f>
        <v>1395790</v>
      </c>
      <c r="X57" s="227">
        <f>X58</f>
        <v>1643520</v>
      </c>
      <c r="Y57" s="227">
        <f>Y58</f>
        <v>1643520</v>
      </c>
    </row>
    <row r="58" spans="1:25" ht="18" customHeight="1" x14ac:dyDescent="0.25">
      <c r="A58" s="80"/>
      <c r="B58" s="76"/>
      <c r="C58" s="77"/>
      <c r="D58" s="78"/>
      <c r="E58" s="78"/>
      <c r="F58" s="342" t="s">
        <v>159</v>
      </c>
      <c r="G58" s="342"/>
      <c r="H58" s="342"/>
      <c r="I58" s="342"/>
      <c r="J58" s="74">
        <v>5760075080</v>
      </c>
      <c r="K58" s="58">
        <v>502</v>
      </c>
      <c r="L58" s="68">
        <v>8</v>
      </c>
      <c r="M58" s="68">
        <v>1</v>
      </c>
      <c r="N58" s="70">
        <v>540</v>
      </c>
      <c r="O58" s="62"/>
      <c r="P58" s="63">
        <v>10000</v>
      </c>
      <c r="Q58" s="334"/>
      <c r="R58" s="334"/>
      <c r="S58" s="334"/>
      <c r="T58" s="334"/>
      <c r="U58" s="65">
        <v>0</v>
      </c>
      <c r="V58" s="65">
        <v>0</v>
      </c>
      <c r="W58" s="269">
        <v>1395790</v>
      </c>
      <c r="X58" s="269">
        <v>1643520</v>
      </c>
      <c r="Y58" s="269">
        <v>1643520</v>
      </c>
    </row>
    <row r="59" spans="1:25" ht="32.25" customHeight="1" x14ac:dyDescent="0.25">
      <c r="A59" s="80"/>
      <c r="B59" s="76"/>
      <c r="C59" s="77"/>
      <c r="D59" s="79"/>
      <c r="E59" s="79"/>
      <c r="F59" s="79"/>
      <c r="G59" s="79"/>
      <c r="H59" s="79"/>
      <c r="I59" s="79" t="s">
        <v>182</v>
      </c>
      <c r="J59" s="74">
        <v>5760095220</v>
      </c>
      <c r="K59" s="58"/>
      <c r="L59" s="68">
        <v>8</v>
      </c>
      <c r="M59" s="68">
        <v>1</v>
      </c>
      <c r="N59" s="70">
        <v>0</v>
      </c>
      <c r="O59" s="62"/>
      <c r="P59" s="63"/>
      <c r="Q59" s="65"/>
      <c r="R59" s="65"/>
      <c r="S59" s="65"/>
      <c r="T59" s="65"/>
      <c r="U59" s="65"/>
      <c r="V59" s="65"/>
      <c r="W59" s="228">
        <f>W60</f>
        <v>260138</v>
      </c>
      <c r="X59" s="228">
        <f>X60</f>
        <v>137000</v>
      </c>
      <c r="Y59" s="228">
        <f>Y60</f>
        <v>100800</v>
      </c>
    </row>
    <row r="60" spans="1:25" ht="29.25" customHeight="1" x14ac:dyDescent="0.25">
      <c r="A60" s="80"/>
      <c r="B60" s="76"/>
      <c r="C60" s="77"/>
      <c r="D60" s="79"/>
      <c r="E60" s="79"/>
      <c r="F60" s="336" t="s">
        <v>157</v>
      </c>
      <c r="G60" s="337"/>
      <c r="H60" s="337"/>
      <c r="I60" s="338"/>
      <c r="J60" s="74">
        <v>5760095220</v>
      </c>
      <c r="K60" s="58">
        <v>801</v>
      </c>
      <c r="L60" s="68">
        <v>8</v>
      </c>
      <c r="M60" s="68">
        <v>1</v>
      </c>
      <c r="N60" s="70">
        <v>240</v>
      </c>
      <c r="O60" s="62"/>
      <c r="P60" s="63">
        <v>10000</v>
      </c>
      <c r="Q60" s="339"/>
      <c r="R60" s="340"/>
      <c r="S60" s="340"/>
      <c r="T60" s="341"/>
      <c r="U60" s="65">
        <v>0</v>
      </c>
      <c r="V60" s="65">
        <v>0</v>
      </c>
      <c r="W60" s="269">
        <v>260138</v>
      </c>
      <c r="X60" s="269">
        <v>137000</v>
      </c>
      <c r="Y60" s="269">
        <v>100800</v>
      </c>
    </row>
    <row r="61" spans="1:25" ht="36" customHeight="1" x14ac:dyDescent="0.25">
      <c r="A61" s="80"/>
      <c r="B61" s="76"/>
      <c r="C61" s="77"/>
      <c r="D61" s="79"/>
      <c r="E61" s="79"/>
      <c r="F61" s="257"/>
      <c r="G61" s="258"/>
      <c r="H61" s="258"/>
      <c r="I61" s="259" t="s">
        <v>252</v>
      </c>
      <c r="J61" s="74">
        <v>5760097030</v>
      </c>
      <c r="K61" s="58"/>
      <c r="L61" s="68">
        <v>8</v>
      </c>
      <c r="M61" s="68">
        <v>1</v>
      </c>
      <c r="N61" s="70">
        <v>0</v>
      </c>
      <c r="O61" s="62"/>
      <c r="P61" s="63"/>
      <c r="Q61" s="260"/>
      <c r="R61" s="261"/>
      <c r="S61" s="261"/>
      <c r="T61" s="262"/>
      <c r="U61" s="65"/>
      <c r="V61" s="65"/>
      <c r="W61" s="228">
        <f>W62</f>
        <v>247730</v>
      </c>
      <c r="X61" s="228">
        <f>X62</f>
        <v>0</v>
      </c>
      <c r="Y61" s="228">
        <f>Y62</f>
        <v>0</v>
      </c>
    </row>
    <row r="62" spans="1:25" ht="19.5" customHeight="1" x14ac:dyDescent="0.25">
      <c r="A62" s="80"/>
      <c r="B62" s="76"/>
      <c r="C62" s="77"/>
      <c r="D62" s="79"/>
      <c r="E62" s="79"/>
      <c r="F62" s="257"/>
      <c r="G62" s="258"/>
      <c r="H62" s="258"/>
      <c r="I62" s="259" t="s">
        <v>159</v>
      </c>
      <c r="J62" s="74">
        <v>5760097030</v>
      </c>
      <c r="K62" s="58"/>
      <c r="L62" s="68">
        <v>8</v>
      </c>
      <c r="M62" s="68">
        <v>1</v>
      </c>
      <c r="N62" s="70">
        <v>540</v>
      </c>
      <c r="O62" s="62"/>
      <c r="P62" s="63"/>
      <c r="Q62" s="260"/>
      <c r="R62" s="261"/>
      <c r="S62" s="261"/>
      <c r="T62" s="262"/>
      <c r="U62" s="65"/>
      <c r="V62" s="65"/>
      <c r="W62" s="269">
        <v>247730</v>
      </c>
      <c r="X62" s="269">
        <v>0</v>
      </c>
      <c r="Y62" s="269">
        <v>0</v>
      </c>
    </row>
    <row r="63" spans="1:25" x14ac:dyDescent="0.25">
      <c r="A63" s="81"/>
      <c r="B63" s="81"/>
      <c r="C63" s="81"/>
      <c r="D63" s="81"/>
      <c r="E63" s="81"/>
      <c r="F63" s="331" t="s">
        <v>184</v>
      </c>
      <c r="G63" s="331"/>
      <c r="H63" s="331"/>
      <c r="I63" s="331"/>
      <c r="J63" s="84"/>
      <c r="K63" s="83"/>
      <c r="L63" s="82"/>
      <c r="M63" s="82"/>
      <c r="N63" s="84"/>
      <c r="O63" s="83"/>
      <c r="P63" s="85">
        <v>10000</v>
      </c>
      <c r="Q63" s="64"/>
      <c r="R63" s="64"/>
      <c r="S63" s="64"/>
      <c r="T63" s="64"/>
      <c r="U63" s="64">
        <v>0</v>
      </c>
      <c r="V63" s="64">
        <v>0</v>
      </c>
      <c r="W63" s="280">
        <f>W10</f>
        <v>5766580</v>
      </c>
      <c r="X63" s="86">
        <f>X10</f>
        <v>5072300</v>
      </c>
      <c r="Y63" s="86">
        <f>Y10</f>
        <v>5500200</v>
      </c>
    </row>
  </sheetData>
  <mergeCells count="86">
    <mergeCell ref="C14:I14"/>
    <mergeCell ref="Q14:T14"/>
    <mergeCell ref="A6:Y6"/>
    <mergeCell ref="A8:I8"/>
    <mergeCell ref="A9:I9"/>
    <mergeCell ref="Q9:T9"/>
    <mergeCell ref="A13:I13"/>
    <mergeCell ref="Q13:T13"/>
    <mergeCell ref="F19:I19"/>
    <mergeCell ref="Q19:T19"/>
    <mergeCell ref="F15:I15"/>
    <mergeCell ref="Q15:T15"/>
    <mergeCell ref="C18:I18"/>
    <mergeCell ref="Q18:T18"/>
    <mergeCell ref="Q17:T17"/>
    <mergeCell ref="F21:I21"/>
    <mergeCell ref="Q21:T21"/>
    <mergeCell ref="F26:I26"/>
    <mergeCell ref="Q26:T26"/>
    <mergeCell ref="A28:I28"/>
    <mergeCell ref="Q28:T28"/>
    <mergeCell ref="D27:I27"/>
    <mergeCell ref="Q27:T27"/>
    <mergeCell ref="G23:I23"/>
    <mergeCell ref="E30:I30"/>
    <mergeCell ref="Q30:T30"/>
    <mergeCell ref="E31:I31"/>
    <mergeCell ref="Q31:T31"/>
    <mergeCell ref="C29:I29"/>
    <mergeCell ref="Q29:T29"/>
    <mergeCell ref="C35:I35"/>
    <mergeCell ref="Q35:T35"/>
    <mergeCell ref="F32:I32"/>
    <mergeCell ref="Q32:T32"/>
    <mergeCell ref="A34:I34"/>
    <mergeCell ref="Q34:T34"/>
    <mergeCell ref="D33:I33"/>
    <mergeCell ref="Q33:T33"/>
    <mergeCell ref="E36:I36"/>
    <mergeCell ref="Q36:T36"/>
    <mergeCell ref="F37:I37"/>
    <mergeCell ref="Q37:T37"/>
    <mergeCell ref="D38:I38"/>
    <mergeCell ref="Q38:T38"/>
    <mergeCell ref="E41:I41"/>
    <mergeCell ref="Q41:T41"/>
    <mergeCell ref="F42:I42"/>
    <mergeCell ref="Q42:T42"/>
    <mergeCell ref="C39:I39"/>
    <mergeCell ref="Q39:T39"/>
    <mergeCell ref="C40:I40"/>
    <mergeCell ref="Q40:T40"/>
    <mergeCell ref="C49:I49"/>
    <mergeCell ref="Q49:T49"/>
    <mergeCell ref="A48:I48"/>
    <mergeCell ref="Q48:T48"/>
    <mergeCell ref="D47:I47"/>
    <mergeCell ref="Q47:T47"/>
    <mergeCell ref="A55:I55"/>
    <mergeCell ref="Q55:T55"/>
    <mergeCell ref="C56:I56"/>
    <mergeCell ref="Q56:T56"/>
    <mergeCell ref="E50:I50"/>
    <mergeCell ref="Q50:T50"/>
    <mergeCell ref="F51:I51"/>
    <mergeCell ref="Q51:T51"/>
    <mergeCell ref="D54:I54"/>
    <mergeCell ref="Q54:T54"/>
    <mergeCell ref="G52:I52"/>
    <mergeCell ref="G53:I53"/>
    <mergeCell ref="F63:I63"/>
    <mergeCell ref="A10:I10"/>
    <mergeCell ref="Q10:T10"/>
    <mergeCell ref="C11:I11"/>
    <mergeCell ref="Q11:T11"/>
    <mergeCell ref="E12:I12"/>
    <mergeCell ref="Q12:T12"/>
    <mergeCell ref="E16:I16"/>
    <mergeCell ref="Q16:T16"/>
    <mergeCell ref="A17:I17"/>
    <mergeCell ref="F60:I60"/>
    <mergeCell ref="Q60:T60"/>
    <mergeCell ref="F57:I57"/>
    <mergeCell ref="Q57:T57"/>
    <mergeCell ref="F58:I58"/>
    <mergeCell ref="Q58:T58"/>
  </mergeCells>
  <pageMargins left="0.70866141732283472" right="0.52" top="0.41" bottom="0.33" header="0.31496062992125984" footer="0.31496062992125984"/>
  <pageSetup paperSize="9" scale="7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1</vt:lpstr>
      <vt:lpstr>Приложение 2 доходы</vt:lpstr>
      <vt:lpstr>Приложение 3</vt:lpstr>
      <vt:lpstr>ПРиложение 4</vt:lpstr>
      <vt:lpstr>Приложение 5</vt:lpstr>
      <vt:lpstr>Приложение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2021-12-30T10:58:24Z</cp:lastPrinted>
  <dcterms:created xsi:type="dcterms:W3CDTF">2009-11-09T07:06:48Z</dcterms:created>
  <dcterms:modified xsi:type="dcterms:W3CDTF">2022-01-03T10:51:58Z</dcterms:modified>
</cp:coreProperties>
</file>