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7155" activeTab="5"/>
  </bookViews>
  <sheets>
    <sheet name="Приложение 1" sheetId="1" r:id="rId1"/>
    <sheet name="Доходы прил 2" sheetId="2" r:id="rId2"/>
    <sheet name="Приложение 3," sheetId="3" r:id="rId3"/>
    <sheet name="Приложение 4," sheetId="4" r:id="rId4"/>
    <sheet name="Приложение 5." sheetId="5" r:id="rId5"/>
    <sheet name="Приложение 6" sheetId="8" r:id="rId6"/>
  </sheets>
  <definedNames>
    <definedName name="_xlnm.Print_Area" localSheetId="5">'Приложение 6'!$C$1:$Y$82</definedName>
  </definedNames>
  <calcPr calcId="125725"/>
</workbook>
</file>

<file path=xl/calcChain.xml><?xml version="1.0" encoding="utf-8"?>
<calcChain xmlns="http://schemas.openxmlformats.org/spreadsheetml/2006/main">
  <c r="W10" i="8"/>
  <c r="X10"/>
  <c r="Y10"/>
  <c r="X18"/>
  <c r="Y18"/>
  <c r="W18"/>
  <c r="X27"/>
  <c r="X26"/>
  <c r="Y27"/>
  <c r="Y26"/>
  <c r="W27"/>
  <c r="W26"/>
  <c r="Z10" i="5"/>
  <c r="Y10"/>
  <c r="X10"/>
  <c r="Z11"/>
  <c r="Y11"/>
  <c r="X11"/>
  <c r="X22"/>
  <c r="E45" i="2"/>
  <c r="D45"/>
  <c r="D44"/>
  <c r="D43"/>
  <c r="E44"/>
  <c r="E43"/>
  <c r="D28"/>
  <c r="E28"/>
  <c r="C28"/>
  <c r="Y33" i="5"/>
  <c r="Z33"/>
  <c r="Z32"/>
  <c r="X33"/>
  <c r="X32"/>
  <c r="Y32"/>
  <c r="X23"/>
  <c r="O31" i="4"/>
  <c r="O30" s="1"/>
  <c r="O29" s="1"/>
  <c r="O28" s="1"/>
  <c r="O27" s="1"/>
  <c r="G13" i="3" s="1"/>
  <c r="P25" i="4"/>
  <c r="Q25"/>
  <c r="O25"/>
  <c r="O19"/>
  <c r="Y79" i="8"/>
  <c r="Y78"/>
  <c r="Y77"/>
  <c r="Y76"/>
  <c r="X79"/>
  <c r="X78"/>
  <c r="X77"/>
  <c r="X76"/>
  <c r="W79"/>
  <c r="W78"/>
  <c r="W77"/>
  <c r="W76"/>
  <c r="Y74"/>
  <c r="Y72"/>
  <c r="Y71"/>
  <c r="X74"/>
  <c r="X73"/>
  <c r="W74"/>
  <c r="W72"/>
  <c r="W71"/>
  <c r="Y69"/>
  <c r="Y68"/>
  <c r="Y67"/>
  <c r="X69"/>
  <c r="X68"/>
  <c r="X67"/>
  <c r="W69"/>
  <c r="W68"/>
  <c r="W67"/>
  <c r="Y65"/>
  <c r="Y64"/>
  <c r="Y63"/>
  <c r="X65"/>
  <c r="W65"/>
  <c r="W64"/>
  <c r="W63"/>
  <c r="X64"/>
  <c r="X63"/>
  <c r="Y61"/>
  <c r="Y60"/>
  <c r="Y59"/>
  <c r="Y58"/>
  <c r="X61"/>
  <c r="W61"/>
  <c r="W60"/>
  <c r="W59"/>
  <c r="W58"/>
  <c r="Y56"/>
  <c r="X56"/>
  <c r="X55"/>
  <c r="X54"/>
  <c r="W56"/>
  <c r="W55"/>
  <c r="W54"/>
  <c r="Y55"/>
  <c r="Y54"/>
  <c r="Y52"/>
  <c r="X52"/>
  <c r="X51"/>
  <c r="X50"/>
  <c r="X49"/>
  <c r="W52"/>
  <c r="Y51"/>
  <c r="Y50"/>
  <c r="Y49"/>
  <c r="Y47"/>
  <c r="Y46"/>
  <c r="Y45"/>
  <c r="Y44"/>
  <c r="X47"/>
  <c r="W47"/>
  <c r="W46"/>
  <c r="W45"/>
  <c r="W44"/>
  <c r="X46"/>
  <c r="X45"/>
  <c r="X44"/>
  <c r="Y42"/>
  <c r="Y41"/>
  <c r="Y40"/>
  <c r="Y39"/>
  <c r="X42"/>
  <c r="X41"/>
  <c r="X40"/>
  <c r="X39"/>
  <c r="W42"/>
  <c r="W41"/>
  <c r="W40"/>
  <c r="W39"/>
  <c r="Y36"/>
  <c r="Y35"/>
  <c r="Y34"/>
  <c r="Y33"/>
  <c r="X36"/>
  <c r="W36"/>
  <c r="W35"/>
  <c r="W34"/>
  <c r="W33"/>
  <c r="X35"/>
  <c r="X34"/>
  <c r="X33"/>
  <c r="Y29"/>
  <c r="Y31"/>
  <c r="Y30"/>
  <c r="X29"/>
  <c r="X31"/>
  <c r="X30"/>
  <c r="W29"/>
  <c r="W31"/>
  <c r="W30"/>
  <c r="Y24"/>
  <c r="Y23"/>
  <c r="Y22"/>
  <c r="X24"/>
  <c r="X23"/>
  <c r="X22"/>
  <c r="X17"/>
  <c r="X16"/>
  <c r="W24"/>
  <c r="W23"/>
  <c r="W22"/>
  <c r="W17"/>
  <c r="W16"/>
  <c r="Y14"/>
  <c r="Y13"/>
  <c r="Y12"/>
  <c r="X14"/>
  <c r="W14"/>
  <c r="W13"/>
  <c r="W12"/>
  <c r="X13"/>
  <c r="X12"/>
  <c r="I4" i="4"/>
  <c r="N4" i="5" s="1"/>
  <c r="J4" i="8" s="1"/>
  <c r="P67" i="4"/>
  <c r="Q67"/>
  <c r="O67"/>
  <c r="Z85" i="5"/>
  <c r="Y85"/>
  <c r="X85"/>
  <c r="Z84"/>
  <c r="Y84"/>
  <c r="X84"/>
  <c r="C44" i="2"/>
  <c r="C43"/>
  <c r="Q78" i="4"/>
  <c r="Q77"/>
  <c r="P78"/>
  <c r="P77"/>
  <c r="Q60"/>
  <c r="Q59"/>
  <c r="Q58" s="1"/>
  <c r="Q57" s="1"/>
  <c r="P60"/>
  <c r="P59"/>
  <c r="P58" s="1"/>
  <c r="P57" s="1"/>
  <c r="O60"/>
  <c r="O59"/>
  <c r="O58" s="1"/>
  <c r="O57" s="1"/>
  <c r="Q24"/>
  <c r="Q23"/>
  <c r="P24"/>
  <c r="P23"/>
  <c r="O24"/>
  <c r="O23"/>
  <c r="O77"/>
  <c r="Z97" i="5"/>
  <c r="Y97"/>
  <c r="X97"/>
  <c r="Z75"/>
  <c r="Z74"/>
  <c r="Z73"/>
  <c r="Z72"/>
  <c r="Z71"/>
  <c r="Y75"/>
  <c r="Y74"/>
  <c r="Y73"/>
  <c r="X75"/>
  <c r="X74"/>
  <c r="X73"/>
  <c r="Z30"/>
  <c r="Y30"/>
  <c r="X30"/>
  <c r="E61" i="2"/>
  <c r="E60"/>
  <c r="D61"/>
  <c r="D60"/>
  <c r="C61"/>
  <c r="C60"/>
  <c r="E55"/>
  <c r="E54"/>
  <c r="D55"/>
  <c r="D54"/>
  <c r="C55"/>
  <c r="C54"/>
  <c r="E50"/>
  <c r="D52"/>
  <c r="E52"/>
  <c r="E49"/>
  <c r="C52"/>
  <c r="C49"/>
  <c r="D50"/>
  <c r="D49"/>
  <c r="D48"/>
  <c r="D47"/>
  <c r="C50"/>
  <c r="Q22" i="4"/>
  <c r="P22"/>
  <c r="X94" i="5"/>
  <c r="O76" i="4"/>
  <c r="O75"/>
  <c r="Y94" i="5"/>
  <c r="Y93"/>
  <c r="Z94"/>
  <c r="Q75" i="4"/>
  <c r="Z91" i="5"/>
  <c r="Q74" i="4"/>
  <c r="Q73" s="1"/>
  <c r="Q72" s="1"/>
  <c r="Q71" s="1"/>
  <c r="Q70" s="1"/>
  <c r="Q69" s="1"/>
  <c r="I25" i="3" s="1"/>
  <c r="I24" s="1"/>
  <c r="Y91" i="5"/>
  <c r="P74" i="4"/>
  <c r="P73"/>
  <c r="P72" s="1"/>
  <c r="P71" s="1"/>
  <c r="P70" s="1"/>
  <c r="P69" s="1"/>
  <c r="H25" i="3" s="1"/>
  <c r="H24" s="1"/>
  <c r="X91" i="5"/>
  <c r="O74" i="4"/>
  <c r="O73" s="1"/>
  <c r="O72" s="1"/>
  <c r="O71" s="1"/>
  <c r="O70" s="1"/>
  <c r="O69" s="1"/>
  <c r="G25" i="3" s="1"/>
  <c r="G24" s="1"/>
  <c r="Z82" i="5"/>
  <c r="Q66" i="4"/>
  <c r="Q65"/>
  <c r="Q64" s="1"/>
  <c r="Q63" s="1"/>
  <c r="Q62" s="1"/>
  <c r="Q61" s="1"/>
  <c r="I23" i="3" s="1"/>
  <c r="I22" s="1"/>
  <c r="Y82" i="5"/>
  <c r="P66" i="4"/>
  <c r="P65" s="1"/>
  <c r="P64" s="1"/>
  <c r="P63" s="1"/>
  <c r="P62" s="1"/>
  <c r="P61" s="1"/>
  <c r="H23" i="3" s="1"/>
  <c r="H22" s="1"/>
  <c r="X82" i="5"/>
  <c r="X81"/>
  <c r="X80"/>
  <c r="X79"/>
  <c r="X78"/>
  <c r="X77"/>
  <c r="Z68"/>
  <c r="Z67"/>
  <c r="Z66"/>
  <c r="Z65"/>
  <c r="Z64"/>
  <c r="Z63"/>
  <c r="Y68"/>
  <c r="P54" i="4"/>
  <c r="P53"/>
  <c r="P52" s="1"/>
  <c r="P51" s="1"/>
  <c r="P50" s="1"/>
  <c r="P49" s="1"/>
  <c r="H20" i="3" s="1"/>
  <c r="H19" s="1"/>
  <c r="X68" i="5"/>
  <c r="O54" i="4"/>
  <c r="O53" s="1"/>
  <c r="O52" s="1"/>
  <c r="O51" s="1"/>
  <c r="O50" s="1"/>
  <c r="O49" s="1"/>
  <c r="G20" i="3" s="1"/>
  <c r="G19" s="1"/>
  <c r="Z61" i="5"/>
  <c r="Q48" i="4"/>
  <c r="Q47"/>
  <c r="Q46" s="1"/>
  <c r="Q45" s="1"/>
  <c r="Q44" s="1"/>
  <c r="Q43" s="1"/>
  <c r="I18" i="3" s="1"/>
  <c r="I17" s="1"/>
  <c r="Y61" i="5"/>
  <c r="Y60"/>
  <c r="Y59"/>
  <c r="Y58"/>
  <c r="Y57"/>
  <c r="Y56"/>
  <c r="X61"/>
  <c r="O48" i="4"/>
  <c r="O47" s="1"/>
  <c r="O46" s="1"/>
  <c r="O45" s="1"/>
  <c r="O44" s="1"/>
  <c r="O43" s="1"/>
  <c r="G18" i="3" s="1"/>
  <c r="G17" s="1"/>
  <c r="Z54" i="5"/>
  <c r="Q42" i="4"/>
  <c r="Y54" i="5"/>
  <c r="P42" i="4"/>
  <c r="X54" i="5"/>
  <c r="O42" i="4"/>
  <c r="Z51" i="5"/>
  <c r="Z50"/>
  <c r="Z49"/>
  <c r="Z48"/>
  <c r="Z47"/>
  <c r="Z46"/>
  <c r="Q41" i="4"/>
  <c r="Y51" i="5"/>
  <c r="Y50"/>
  <c r="Y49"/>
  <c r="Y48"/>
  <c r="Y47"/>
  <c r="Y46"/>
  <c r="X51"/>
  <c r="X50"/>
  <c r="X49"/>
  <c r="X48"/>
  <c r="X47"/>
  <c r="X46"/>
  <c r="Z39"/>
  <c r="Q31" i="4"/>
  <c r="Q30" s="1"/>
  <c r="Q29" s="1"/>
  <c r="Q28" s="1"/>
  <c r="Q27" s="1"/>
  <c r="I13" i="3" s="1"/>
  <c r="Y39" i="5"/>
  <c r="P31" i="4"/>
  <c r="P30"/>
  <c r="P29" s="1"/>
  <c r="P28" s="1"/>
  <c r="P27" s="1"/>
  <c r="H13" i="3" s="1"/>
  <c r="X39" i="5"/>
  <c r="X38"/>
  <c r="X37"/>
  <c r="X36"/>
  <c r="Z26"/>
  <c r="Y26"/>
  <c r="P21" i="4"/>
  <c r="X26" i="5"/>
  <c r="Z23"/>
  <c r="Z22"/>
  <c r="Z21"/>
  <c r="Z19"/>
  <c r="Z20"/>
  <c r="Q20" i="4"/>
  <c r="Y23" i="5"/>
  <c r="P20" i="4"/>
  <c r="Z16" i="5"/>
  <c r="Z15"/>
  <c r="Z14"/>
  <c r="Y16"/>
  <c r="Y15"/>
  <c r="Y14"/>
  <c r="X16"/>
  <c r="O15" i="4"/>
  <c r="O14" s="1"/>
  <c r="O13" s="1"/>
  <c r="C14" i="2"/>
  <c r="D14"/>
  <c r="E14"/>
  <c r="C16"/>
  <c r="C13"/>
  <c r="C12"/>
  <c r="D16"/>
  <c r="D13"/>
  <c r="D12"/>
  <c r="E16"/>
  <c r="E13"/>
  <c r="E12"/>
  <c r="C20"/>
  <c r="D20"/>
  <c r="E20"/>
  <c r="C22"/>
  <c r="C19"/>
  <c r="C18"/>
  <c r="D22"/>
  <c r="E22"/>
  <c r="E19"/>
  <c r="E18"/>
  <c r="C24"/>
  <c r="D24"/>
  <c r="E24"/>
  <c r="C26"/>
  <c r="D26"/>
  <c r="E26"/>
  <c r="C30"/>
  <c r="C29"/>
  <c r="D30"/>
  <c r="D29"/>
  <c r="E30"/>
  <c r="E29"/>
  <c r="C34"/>
  <c r="C33"/>
  <c r="C32"/>
  <c r="D34"/>
  <c r="D33"/>
  <c r="E34"/>
  <c r="E33"/>
  <c r="C38"/>
  <c r="C37"/>
  <c r="C36"/>
  <c r="D38"/>
  <c r="D37"/>
  <c r="D36"/>
  <c r="E38"/>
  <c r="E37"/>
  <c r="E36"/>
  <c r="E32"/>
  <c r="C40"/>
  <c r="D40"/>
  <c r="E40"/>
  <c r="C41"/>
  <c r="D41"/>
  <c r="E41"/>
  <c r="C58"/>
  <c r="C57"/>
  <c r="D58"/>
  <c r="D57"/>
  <c r="E58"/>
  <c r="E57"/>
  <c r="P75" i="4"/>
  <c r="Z93" i="5"/>
  <c r="P48" i="4"/>
  <c r="P47" s="1"/>
  <c r="P46" s="1"/>
  <c r="P45" s="1"/>
  <c r="P44" s="1"/>
  <c r="P43" s="1"/>
  <c r="H18" i="3" s="1"/>
  <c r="H17" s="1"/>
  <c r="O41" i="4"/>
  <c r="O40" s="1"/>
  <c r="O39" s="1"/>
  <c r="O38" s="1"/>
  <c r="O37" s="1"/>
  <c r="O36" s="1"/>
  <c r="G16" i="3" s="1"/>
  <c r="G15" s="1"/>
  <c r="Z81" i="5"/>
  <c r="Z80"/>
  <c r="Z79"/>
  <c r="Z78"/>
  <c r="Z77"/>
  <c r="Q54" i="4"/>
  <c r="Q53" s="1"/>
  <c r="Q52" s="1"/>
  <c r="Q51" s="1"/>
  <c r="Q50" s="1"/>
  <c r="Q49" s="1"/>
  <c r="Y22" i="5"/>
  <c r="Y21"/>
  <c r="Y19"/>
  <c r="Y20"/>
  <c r="Q21" i="4"/>
  <c r="Y38" i="5"/>
  <c r="Y37"/>
  <c r="Y36"/>
  <c r="X60"/>
  <c r="X59"/>
  <c r="X58"/>
  <c r="X57"/>
  <c r="X56"/>
  <c r="D19" i="2"/>
  <c r="D18"/>
  <c r="X15" i="5"/>
  <c r="X14"/>
  <c r="X13"/>
  <c r="X12"/>
  <c r="C48" i="2"/>
  <c r="C47"/>
  <c r="Z38" i="5"/>
  <c r="Z37"/>
  <c r="Z36"/>
  <c r="E48" i="2"/>
  <c r="E47"/>
  <c r="P41" i="4"/>
  <c r="Q15"/>
  <c r="Q14"/>
  <c r="Q13" s="1"/>
  <c r="X44" i="5"/>
  <c r="X43"/>
  <c r="X42"/>
  <c r="X41"/>
  <c r="O35" i="4"/>
  <c r="O34" s="1"/>
  <c r="O33" s="1"/>
  <c r="O32" s="1"/>
  <c r="G14" i="3" s="1"/>
  <c r="Z44" i="5"/>
  <c r="Z43"/>
  <c r="Z42"/>
  <c r="Z41"/>
  <c r="Q35" i="4"/>
  <c r="Q34"/>
  <c r="Q33" s="1"/>
  <c r="Q32" s="1"/>
  <c r="I14" i="3" s="1"/>
  <c r="Y44" i="5"/>
  <c r="Y43"/>
  <c r="Y42"/>
  <c r="Y41"/>
  <c r="P35" i="4"/>
  <c r="P34" s="1"/>
  <c r="P33" s="1"/>
  <c r="P32" s="1"/>
  <c r="H14" i="3" s="1"/>
  <c r="X72" i="8"/>
  <c r="X71"/>
  <c r="W73"/>
  <c r="Q19" i="4"/>
  <c r="Q18" s="1"/>
  <c r="Q17" s="1"/>
  <c r="Q16" s="1"/>
  <c r="I12" i="3" s="1"/>
  <c r="Y13" i="5"/>
  <c r="Y12"/>
  <c r="Z13"/>
  <c r="Z12"/>
  <c r="O66" i="4"/>
  <c r="O65"/>
  <c r="O64" s="1"/>
  <c r="O63" s="1"/>
  <c r="O62" s="1"/>
  <c r="O61" s="1"/>
  <c r="G23" i="3" s="1"/>
  <c r="G22" s="1"/>
  <c r="Y67" i="5"/>
  <c r="Y66"/>
  <c r="Y65"/>
  <c r="Y64"/>
  <c r="Y63"/>
  <c r="X93"/>
  <c r="X90"/>
  <c r="X89"/>
  <c r="X88"/>
  <c r="X87"/>
  <c r="Z60"/>
  <c r="Z59"/>
  <c r="Z58"/>
  <c r="Z57"/>
  <c r="Z56"/>
  <c r="Y90"/>
  <c r="Y89"/>
  <c r="Y88"/>
  <c r="Y87"/>
  <c r="P19" i="4"/>
  <c r="Y81" i="5"/>
  <c r="Y80"/>
  <c r="Y79"/>
  <c r="Y78"/>
  <c r="Y77"/>
  <c r="X67"/>
  <c r="X66"/>
  <c r="X65"/>
  <c r="X64"/>
  <c r="X63"/>
  <c r="P15" i="4"/>
  <c r="P14"/>
  <c r="P13" s="1"/>
  <c r="Z90" i="5"/>
  <c r="Z89"/>
  <c r="Z88"/>
  <c r="Z87"/>
  <c r="X21"/>
  <c r="X19"/>
  <c r="O18" i="4"/>
  <c r="O17" s="1"/>
  <c r="O16" s="1"/>
  <c r="G12" i="3" s="1"/>
  <c r="P40" i="4"/>
  <c r="P39" s="1"/>
  <c r="P38" s="1"/>
  <c r="P37" s="1"/>
  <c r="P36" s="1"/>
  <c r="H16" i="3" s="1"/>
  <c r="H15" s="1"/>
  <c r="Q40" i="4"/>
  <c r="Q39" s="1"/>
  <c r="Q38" s="1"/>
  <c r="Q37" s="1"/>
  <c r="Q36" s="1"/>
  <c r="I16" i="3" s="1"/>
  <c r="I15" s="1"/>
  <c r="P18" i="4"/>
  <c r="P17" s="1"/>
  <c r="P16" s="1"/>
  <c r="H12" i="3" s="1"/>
  <c r="X20" i="5"/>
  <c r="Y99"/>
  <c r="D26" i="1"/>
  <c r="D25"/>
  <c r="D24" s="1"/>
  <c r="D23" s="1"/>
  <c r="E26"/>
  <c r="E25"/>
  <c r="E24" s="1"/>
  <c r="E23" s="1"/>
  <c r="Z99" i="5"/>
  <c r="D32" i="2"/>
  <c r="D11"/>
  <c r="D10"/>
  <c r="D22" i="1"/>
  <c r="D21"/>
  <c r="D20" s="1"/>
  <c r="D19" s="1"/>
  <c r="D18" s="1"/>
  <c r="D17" s="1"/>
  <c r="E11" i="2"/>
  <c r="E10"/>
  <c r="E22" i="1"/>
  <c r="E21"/>
  <c r="E20" s="1"/>
  <c r="E19" s="1"/>
  <c r="E18" s="1"/>
  <c r="E17" s="1"/>
  <c r="C11" i="2"/>
  <c r="C10"/>
  <c r="C22" i="1"/>
  <c r="C21"/>
  <c r="C20" s="1"/>
  <c r="C19" s="1"/>
  <c r="Y17" i="8"/>
  <c r="Y16"/>
  <c r="Y11"/>
  <c r="W11"/>
  <c r="X60"/>
  <c r="X59"/>
  <c r="X58"/>
  <c r="X11"/>
  <c r="Y81"/>
  <c r="W51"/>
  <c r="W50"/>
  <c r="W49"/>
  <c r="Y73"/>
  <c r="C26" i="1"/>
  <c r="C25" s="1"/>
  <c r="C24" s="1"/>
  <c r="C23" s="1"/>
  <c r="X99" i="5"/>
  <c r="W81" i="8"/>
  <c r="X81"/>
  <c r="P10" i="4" l="1"/>
  <c r="P79" s="1"/>
  <c r="P12"/>
  <c r="P11" s="1"/>
  <c r="H11" i="3" s="1"/>
  <c r="H10" s="1"/>
  <c r="H26" s="1"/>
  <c r="Q12" i="4"/>
  <c r="Q11" s="1"/>
  <c r="I11" i="3" s="1"/>
  <c r="I10" s="1"/>
  <c r="Q10" i="4"/>
  <c r="Q79" s="1"/>
  <c r="O12"/>
  <c r="O11" s="1"/>
  <c r="G11" i="3" s="1"/>
  <c r="G10" s="1"/>
  <c r="G26" s="1"/>
  <c r="O10" i="4"/>
  <c r="O79" s="1"/>
  <c r="O55"/>
  <c r="O56"/>
  <c r="P55"/>
  <c r="P56"/>
  <c r="Q56"/>
  <c r="Q55"/>
  <c r="I21" i="3" s="1"/>
  <c r="C18" i="1"/>
  <c r="C17" s="1"/>
  <c r="I20" i="3"/>
  <c r="I19" s="1"/>
  <c r="I26" l="1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W32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 Windows:</t>
        </r>
        <r>
          <rPr>
            <sz val="9"/>
            <color indexed="81"/>
            <rFont val="Tahoma"/>
            <family val="2"/>
            <charset val="204"/>
          </rPr>
          <t xml:space="preserve">
в том числе юрист 25200, и внешний муниц контроль 23500</t>
        </r>
      </text>
    </comment>
  </commentList>
</comments>
</file>

<file path=xl/sharedStrings.xml><?xml version="1.0" encoding="utf-8"?>
<sst xmlns="http://schemas.openxmlformats.org/spreadsheetml/2006/main" count="579" uniqueCount="261">
  <si>
    <t>Наименование показателя</t>
  </si>
  <si>
    <t>Код источника финансирования по КИВФ,КИВнФ</t>
  </si>
  <si>
    <t>Источники финансирования дефицита бюджета - всего</t>
  </si>
  <si>
    <t>ИСТОЧНИКИ ВНУТРЕННЕГО ФИНАНСИРОВАНИЯ ДЕФИЦИТОВ  БЮДЖЕТОВ</t>
  </si>
  <si>
    <t>000 01  00  00  00  00  0000  000</t>
  </si>
  <si>
    <t>Изменение остатков средств на счетах по учету  средств бюджета</t>
  </si>
  <si>
    <t>000 01  05  00  00  00  0000  000</t>
  </si>
  <si>
    <t>Увеличение остатков средств бюджетов</t>
  </si>
  <si>
    <t>000 01  05  00  00  00  0000  500</t>
  </si>
  <si>
    <t>Увеличение прочих остатков средств бюджетов</t>
  </si>
  <si>
    <t>000 01  05  02  00  00  0000  500</t>
  </si>
  <si>
    <t>Увеличение прочих остатков денежных средств  бюджетов</t>
  </si>
  <si>
    <t>000 01  05  02  01  00  0000  510</t>
  </si>
  <si>
    <t>Уменьшение остатков средств бюджетов</t>
  </si>
  <si>
    <t>000 01  05  00  00  00  0000  600</t>
  </si>
  <si>
    <t>Уменьшение прочих остатков средств бюджетов</t>
  </si>
  <si>
    <t>000 01  05  02  00  00  0000  600</t>
  </si>
  <si>
    <t>Уменьшение прочих остатков денежных средств  бюджетов</t>
  </si>
  <si>
    <t>000 01  05  02  01  00  0000  610</t>
  </si>
  <si>
    <t>(руб.)</t>
  </si>
  <si>
    <t>000 00  00  00  00  00  0000  000</t>
  </si>
  <si>
    <t>Всего источников финансирования дефицитов бюджетов</t>
  </si>
  <si>
    <t>Приложение № 1</t>
  </si>
  <si>
    <t>2022 год</t>
  </si>
  <si>
    <t>к решению Совета депутатов</t>
  </si>
  <si>
    <t>000 01  05  02  01  10  0000  510</t>
  </si>
  <si>
    <t>000 01  05  02  01  10  0000  610</t>
  </si>
  <si>
    <t>2023 год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</si>
  <si>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</si>
  <si>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</si>
  <si>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 xml:space="preserve"> МО Каировский сельсовета</t>
  </si>
  <si>
    <t>МО Каировский сельсовет</t>
  </si>
  <si>
    <t>Код бюджетной классификации Российской Федерации</t>
  </si>
  <si>
    <t>Наименование кода дохода бюджета</t>
  </si>
  <si>
    <t>С учетом изменений</t>
  </si>
  <si>
    <t>X</t>
  </si>
  <si>
    <t>Доходы бюджета - ВСЕГО: 
В том числе:</t>
  </si>
  <si>
    <t>000 10000000000000000</t>
  </si>
  <si>
    <t>НАЛОГОВЫЕ И НЕНАЛОГОВЫЕ ДОХОДЫ</t>
  </si>
  <si>
    <t>000 10100000000000000</t>
  </si>
  <si>
    <t>НАЛОГИ НА ПРИБЫЛЬ, ДОХОДЫ</t>
  </si>
  <si>
    <t>000 10102000010000110</t>
  </si>
  <si>
    <t>Налог на доходы физических лиц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</si>
  <si>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</si>
  <si>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</si>
  <si>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182 10102010011000110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</si>
  <si>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</si>
  <si>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</si>
  <si>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182 10102030011000110</t>
  </si>
  <si>
    <t>000 10300000000000000</t>
  </si>
  <si>
    <t>НАЛОГИ НА ТОВАРЫ (РАБОТЫ, УСЛУГИ), РЕАЛИЗУЕМЫЕ НА ТЕРРИТОРИИ РОССИЙСКОЙ ФЕДЕРАЦИИ</t>
  </si>
  <si>
    <t>000 10302000010000110</t>
  </si>
  <si>
    <t>Акцизы по подакцизным товарам (продукции), производимым на территории Российской Федерации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</si>
  <si>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</si>
  <si>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</si>
  <si>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</si>
  <si>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</si>
  <si>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</si>
  <si>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</si>
  <si>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</si>
  <si>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</si>
  <si>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</si>
  <si>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</si>
  <si>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</si>
  <si>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</si>
  <si>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</si>
  <si>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</si>
  <si>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</si>
  <si>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</si>
  <si>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000 10500000000000000</t>
  </si>
  <si>
    <t>НАЛОГИ НА СОВОКУПНЫЙ ДОХОД</t>
  </si>
  <si>
    <t>000 10503000010000110</t>
  </si>
  <si>
    <t>Единый сельскохозяйственный налог</t>
  </si>
  <si>
    <t>000 10503010010000110</t>
  </si>
  <si>
    <t>182 10503010011000110</t>
  </si>
  <si>
    <t>000 10600000000000000</t>
  </si>
  <si>
    <t>НАЛОГИ НА ИМУЩЕСТВО</t>
  </si>
  <si>
    <t>000 10601000000000110</t>
  </si>
  <si>
    <t>Налог на имущество физических лиц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</si>
  <si>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</si>
  <si>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</si>
  <si>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182 10601030101000110</t>
  </si>
  <si>
    <t>000 10606000000000110</t>
  </si>
  <si>
    <t>Земельный налог</t>
  </si>
  <si>
    <t>000 10606030000000110</t>
  </si>
  <si>
    <t>Земельный налог с организаций</t>
  </si>
  <si>
    <t>000 10606033100000110</t>
  </si>
  <si>
    <t>Земельный налог с организаций, обладающих земельным участком, расположенным в границах сельских поселений</t>
  </si>
  <si>
    <t>182 10606033101000110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</si>
  <si>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</si>
  <si>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000 10606040000000110</t>
  </si>
  <si>
    <t>Земельный налог с физических лиц</t>
  </si>
  <si>
    <t>000 10606043100000110</t>
  </si>
  <si>
    <t>Земельный налог с физических лиц, обладающих земельным участком, расположенным в границах сельских поселений</t>
  </si>
  <si>
    <t>182 10606043101000110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</si>
  <si>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</si>
  <si>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000 20000000000000000</t>
  </si>
  <si>
    <t>БЕЗВОЗМЕЗДНЫЕ ПОСТУПЛЕНИЯ</t>
  </si>
  <si>
    <t>000 20200000000000000</t>
  </si>
  <si>
    <t>БЕЗВОЗМЕЗДНЫЕ ПОСТУПЛЕНИЯ ОТ ДРУГИХ БЮДЖЕТОВ БЮДЖЕТНОЙ СИСТЕМЫ РОССИЙСКОЙ ФЕДЕРАЦИИ</t>
  </si>
  <si>
    <t>000 20210000000000150</t>
  </si>
  <si>
    <t>Дотации бюджетам бюджетной системы Российской Федерации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</si>
  <si>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</si>
  <si>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126 20216001100000150</t>
  </si>
  <si>
    <t>Дотации бюджетам сельских поселений на выравнивание бюджетной обеспеченности из бюджетов муниципальных районов</t>
  </si>
  <si>
    <t>000 20230000000000150</t>
  </si>
  <si>
    <t>Субвенции бюджетам бюджетной системы Российской Федерации</t>
  </si>
  <si>
    <t>000 20235118000000150</t>
  </si>
  <si>
    <t>126 20235118100000150</t>
  </si>
  <si>
    <t>Наименование расходов</t>
  </si>
  <si>
    <t>Раздел, подраздел</t>
  </si>
  <si>
    <t>РЗ</t>
  </si>
  <si>
    <t>ПР</t>
  </si>
  <si>
    <t>ЭКР</t>
  </si>
  <si>
    <t>принадлеж</t>
  </si>
  <si>
    <t>ИТОГО РАСХОДОВ:</t>
  </si>
  <si>
    <t>Каировского сельсовета</t>
  </si>
  <si>
    <t/>
  </si>
  <si>
    <t>Наименование</t>
  </si>
  <si>
    <t>КЦСР</t>
  </si>
  <si>
    <t>КВР</t>
  </si>
  <si>
    <t>Квартал I</t>
  </si>
  <si>
    <t>Квартал II</t>
  </si>
  <si>
    <t>Квартал III</t>
  </si>
  <si>
    <t>Квартал IV</t>
  </si>
  <si>
    <t>Сумма</t>
  </si>
  <si>
    <t>ВЕД</t>
  </si>
  <si>
    <t>КФСР</t>
  </si>
  <si>
    <t>ЦСР</t>
  </si>
  <si>
    <t>ВР</t>
  </si>
  <si>
    <t>КЭСР</t>
  </si>
  <si>
    <t>Тип ср-в</t>
  </si>
  <si>
    <t>Администрация Каировского сельсовета</t>
  </si>
  <si>
    <t>0000000000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</si>
  <si>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</si>
  <si>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</si>
  <si>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5700000000</t>
  </si>
  <si>
    <t>Подпрограмма "Осуществление деятельности аппарата управления администрации муниципального образования Каировский сельсовет"</t>
  </si>
  <si>
    <t>5710000000</t>
  </si>
  <si>
    <t>Глава муниципального образования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</si>
  <si>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</si>
  <si>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</si>
  <si>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</si>
  <si>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</si>
  <si>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Аппарат администрации муниципального образования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</si>
  <si>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</si>
  <si>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</si>
  <si>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Иные межбюджетные трансферты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</si>
  <si>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</si>
  <si>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</si>
  <si>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 на осуществление части переданных в район полномочий по внешнему муниципальному контролю</t>
  </si>
  <si>
    <t>НАЦИОНАЛЬНАЯ ОБОРОНА</t>
  </si>
  <si>
    <t>Мобилизационная и вневойсковая подготовка</t>
  </si>
  <si>
    <t>Подпрограмма "Обеспечение осуществления части, переданных органами власти другого уровня, полномочий"</t>
  </si>
  <si>
    <t xml:space="preserve"> Расходы на выплаты персоналу государственных (муниципальных) органов</t>
  </si>
  <si>
    <t>НАЦИОНАЛЬНАЯ БЕЗОПАСНОСТЬ И ПРАВООХРАНИТЕЛЬНАЯ ДЕЯТЕЛЬНОСТЬ</t>
  </si>
  <si>
    <t>Подпрограмма "Обеспечение пожарной безопасности на территории муниципального образования Каировский сельсовет"</t>
  </si>
  <si>
    <t>Финансовое обеспечение мероприятий по обеспечению пожарной безопасности на территории муниципального образования поселения</t>
  </si>
  <si>
    <t>НАЦИОНАЛЬНАЯ ЭКОНОМИКА</t>
  </si>
  <si>
    <t>Подпрограмма "Развитие дорожного хозяйства на территории муниципального образования Каировский сельсовет"</t>
  </si>
  <si>
    <t xml:space="preserve">Содержание и ремонт, капитальный ремонт автомобильных дорог общего пользования и искусственных сооружений на них </t>
  </si>
  <si>
    <t>Закупка энергетических ресурсов</t>
  </si>
  <si>
    <t>ЖИЛИЩНО-КОММУНАЛЬНОЕ ХОЗЯЙСТВО</t>
  </si>
  <si>
    <t>Благоустройство</t>
  </si>
  <si>
    <t>Подпрограмма "Благоустройство на территории муниципального образования Каировский сельсовет"</t>
  </si>
  <si>
    <t>Финансовое обеспечение мероприятий по благоустройству территорий муниципального образования поселения</t>
  </si>
  <si>
    <t>КУЛЬТУРА, КИНЕМАТОГРАФИЯ</t>
  </si>
  <si>
    <t>Культура</t>
  </si>
  <si>
    <t>Подпрограмма "Развитие культуры на территории муниципального образования Каировский сельсовет"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</si>
  <si>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</si>
  <si>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 xml:space="preserve"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 </t>
  </si>
  <si>
    <t>ИТОГО РАСХОДОВ</t>
  </si>
  <si>
    <t xml:space="preserve">Каировского сельсовета </t>
  </si>
  <si>
    <t>Муниципальная программа "Реализация муниципальной политики на территории муниципального образования Каировский сельсовет Саракташского района Оренбургской области на 2020-2024 годы"</t>
  </si>
  <si>
    <t>Дорожное хозяйство (дорожные фонды)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</si>
  <si>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</si>
  <si>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 xml:space="preserve"> </t>
  </si>
  <si>
    <t>ИТОГО ПО РАЗДЕЛАМ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</si>
  <si>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</si>
  <si>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</si>
  <si>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</si>
  <si>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</si>
  <si>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</si>
  <si>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 xml:space="preserve">Культура, кинематография </t>
  </si>
  <si>
    <t>Х</t>
  </si>
  <si>
    <t>Условно утвержденные расходы</t>
  </si>
  <si>
    <t>5710010010</t>
  </si>
  <si>
    <t>5710010020</t>
  </si>
  <si>
    <t>Дотации на выравнивание бюджетной обеспеченности</t>
  </si>
  <si>
    <t>2024 год</t>
  </si>
  <si>
    <t>Субсидии бюджетам бюджетной системы Российской Федерации (межбюджетные субсидии)</t>
  </si>
  <si>
    <t>Прочие межбюджетные трансферты, передаваемые бюджетам</t>
  </si>
  <si>
    <t>Мероприятия по приведению документов территориального планирования и градостроительного зонирования муниципальных образований Оренбургской области в цифровой формат, соответствующий требованиям к отраслевым пространственным данным для включения в ГИСОГД Оренбургской области</t>
  </si>
  <si>
    <t>57700S1510</t>
  </si>
  <si>
    <t xml:space="preserve">Источники внутреннего финансирования дефицита местного бюджета на 2022 год </t>
  </si>
  <si>
    <t>и на плановый период 2023 и 2024 годов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</si>
  <si>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</si>
  <si>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</si>
  <si>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</si>
  <si>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</si>
  <si>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</si>
  <si>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000 20220000000000150</t>
  </si>
  <si>
    <t>000 20229999000000150</t>
  </si>
  <si>
    <t>000 20240000000000150</t>
  </si>
  <si>
    <t>000 20249999000000150</t>
  </si>
  <si>
    <t>575П5S1402</t>
  </si>
  <si>
    <t>Реализация инициативных проектов (приобретение оборудования для спортивной (игровой, спортивно-игровой) площадки)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</si>
  <si>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</si>
  <si>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</si>
  <si>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</si>
  <si>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</si>
  <si>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126 11715030100000150</t>
  </si>
  <si>
    <t>000 20215001000000150</t>
  </si>
  <si>
    <t>126 20215001100000150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</si>
  <si>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</si>
  <si>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126 20229999100000150</t>
  </si>
  <si>
    <t>126 20249999100000150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</si>
  <si>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</si>
  <si>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Осуществление части переданных полномочий по подготовке документов и расчетов, необходимых для составления проектов бюджета, исполнения бюджета сельских поселений  и полномочий по ведению бюджетного учета и формированию бюджетной отчетности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</si>
  <si>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</si>
  <si>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экономики</t>
  </si>
  <si>
    <t>Повышение заработной платы работников муниципальных учреждений культуры</t>
  </si>
  <si>
    <t>Поступление доходов в местный бюджет по кодам видов доходов, подвидов доходов на 2022 год и на плановый период 2023, 2024 годов</t>
  </si>
  <si>
    <t>Приложение № 2</t>
  </si>
  <si>
    <t>Приложение 4</t>
  </si>
  <si>
    <t>Приложение 5</t>
  </si>
  <si>
    <t>Распределение бюджетных ассигнований местного бюджета по разделам, подразделам, целевым статьям (муниципальным программам Каировского сельсовета и неропграммным направлениям деятельности), группам и подгруппам видов расходов классификации расходов местного бюджета на 2022 год и на плановый период 2023 и 2024 годов</t>
  </si>
  <si>
    <t>ВЕДОМСТВЕННАЯ СТРУКТУРА РАСХОДОВ МЕСТНОГО БЮДЖЕТА НА 2022 ГОД И ПЛАНОВЫЙ ПЕРИОД 2023 И 2024 ГОДОВ</t>
  </si>
  <si>
    <t>РАСПРЕДЕЛЕНИЕ БЮДЖЕТНЫХ АССИГНОВАНИЙ МЕСТНОГО БЮДЖЕТА ПО ЦЕЛЕВЫМ СТАТЬЯМ, (МУНИЦИПАЛЬНЫМ ПРОГРАММАМ МО КАИРОВСКИЙ СЕЛЬСОВЕТ И НЕПРОГРАММНЫМ  НАПРАВЛЕНИЯМ ДЕЯТЕЛЬНОСТИ), РАЗДЕЛАМ, ПОДРАЗДЕЛАМ, ГРУППАМ И  ПОДГРУППАМ ВИДОВ РАСХОДОВ КЛАССИФИКАЦИИ РАСХОДОВ НА 2022 ГОД И НА ПЛАНОВЫЙ ПЕРИОД 2023 И 2024 ГОДОВ</t>
  </si>
  <si>
    <t>Осуществление части переданных полномочий по подготовке документов и расчетов, необходимых для составления проектов бюджета, исполнения бюджетов сельских поселений  и полномочий по ведению бюджетного учета и формированию бюджетной отчетности</t>
  </si>
  <si>
    <t>Подпрограмма "Развитие системы градорегулирования в муниципальном образовании Каировский сельсовет Саракташского района Оренбургской области"</t>
  </si>
  <si>
    <t xml:space="preserve">Распределение бюджетных ассигнований местного бюджета по разделам и подразделам расходов классификации расходов местного бюджета на 2022 год  и на плановый период 2023 и 2024 годов </t>
  </si>
  <si>
    <t>Другие общегосударственные вопросы</t>
  </si>
  <si>
    <t>Непрограммное направление расходов (непрограммные мероприятия)</t>
  </si>
  <si>
    <t>Членские взносы в Совет (ассоциацию) муниципальных образований</t>
  </si>
  <si>
    <t>Уплата налогов, сборов и иных платежей</t>
  </si>
  <si>
    <t>Уплата иных платежей</t>
  </si>
  <si>
    <t>Осуществление части переданных полномочий по подготовке документов и расчетов, необходимых для составления проектов бюджета, исполнения бюджета сельских поселений и полномочий по ведению бюджетного учета и формированию бюджетной отчетности</t>
  </si>
  <si>
    <t>5730095020</t>
  </si>
  <si>
    <t>Содержание и ремонт, капитальный ремонт автомобильных дорог общего пользования и искусственных сооружений на них</t>
  </si>
  <si>
    <t>5740095280</t>
  </si>
  <si>
    <t>5750095310</t>
  </si>
  <si>
    <t>5760075080</t>
  </si>
  <si>
    <t>Осуществление первичного воинского учета органами местного самоуправления поселений, муниципальных и городских округов</t>
  </si>
  <si>
    <t>2022год</t>
  </si>
  <si>
    <t>Достижение показателей по оплате труда</t>
  </si>
  <si>
    <t>от 17.06.2022 года  № __</t>
  </si>
  <si>
    <t>от 17.06.2022 года  №___</t>
  </si>
  <si>
    <t>Приложение № 3</t>
  </si>
  <si>
    <t>Приложение 6</t>
  </si>
  <si>
    <t>Инициативные платежи, зачисляемые в бюджеты сельских поселений (средства, поступающие на приобретение оборудования для спортивной (игровой, спортивно-игровой) площадки)</t>
  </si>
  <si>
    <t>126 11715030100002150</t>
  </si>
  <si>
    <t>000 20216001000000150</t>
  </si>
  <si>
    <t>Прочие субсидии</t>
  </si>
  <si>
    <t>Прочие субсидии бюджетам сельских поселений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</si>
  <si>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</si>
  <si>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Прочие межбюджетные трансферты, передаваемые бюджетам сельских поселений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</si>
  <si>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</si>
  <si>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№85</t>
  </si>
  <si>
    <t>от 17.06.2022 года  №85</t>
  </si>
  <si>
    <t>№ 85</t>
  </si>
</sst>
</file>

<file path=xl/styles.xml><?xml version="1.0" encoding="utf-8"?>
<styleSheet xmlns="http://schemas.openxmlformats.org/spreadsheetml/2006/main">
  <numFmts count="9">
    <numFmt numFmtId="172" formatCode="#,##0.00;[Red]\-#,##0.00;0.00"/>
    <numFmt numFmtId="173" formatCode="&quot;&quot;###,##0.00"/>
    <numFmt numFmtId="174" formatCode="0000"/>
    <numFmt numFmtId="175" formatCode="000"/>
    <numFmt numFmtId="176" formatCode="00"/>
    <numFmt numFmtId="177" formatCode="0000000000"/>
    <numFmt numFmtId="178" formatCode="00\.00\.00"/>
    <numFmt numFmtId="179" formatCode="\1"/>
    <numFmt numFmtId="180" formatCode="0000000"/>
  </numFmts>
  <fonts count="27">
    <font>
      <sz val="8"/>
      <name val="Arial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Arial"/>
      <family val="2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501">
    <xf numFmtId="0" fontId="0" fillId="0" borderId="0" xfId="0"/>
    <xf numFmtId="172" fontId="1" fillId="0" borderId="0" xfId="1" applyNumberFormat="1" applyFont="1" applyFill="1" applyAlignment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Fill="1" applyAlignment="1">
      <alignment horizontal="right" vertical="top"/>
    </xf>
    <xf numFmtId="0" fontId="6" fillId="0" borderId="0" xfId="0" applyFont="1" applyFill="1" applyBorder="1" applyAlignment="1">
      <alignment horizontal="right" vertical="top"/>
    </xf>
    <xf numFmtId="0" fontId="6" fillId="0" borderId="0" xfId="0" applyFont="1" applyFill="1" applyAlignment="1">
      <alignment vertical="top"/>
    </xf>
    <xf numFmtId="0" fontId="7" fillId="0" borderId="1" xfId="0" applyFont="1" applyFill="1" applyBorder="1" applyAlignment="1">
      <alignment horizontal="center" vertical="center" wrapText="1"/>
    </xf>
    <xf numFmtId="0" fontId="9" fillId="0" borderId="0" xfId="0" applyFont="1"/>
    <xf numFmtId="0" fontId="0" fillId="0" borderId="0" xfId="0" applyFont="1"/>
    <xf numFmtId="0" fontId="10" fillId="0" borderId="0" xfId="1" applyNumberFormat="1" applyFont="1" applyFill="1" applyAlignment="1" applyProtection="1">
      <protection hidden="1"/>
    </xf>
    <xf numFmtId="0" fontId="11" fillId="0" borderId="0" xfId="1" applyFont="1" applyAlignment="1" applyProtection="1">
      <alignment horizontal="left"/>
      <protection hidden="1"/>
    </xf>
    <xf numFmtId="0" fontId="12" fillId="0" borderId="0" xfId="1" applyNumberFormat="1" applyFont="1" applyFill="1" applyAlignment="1" applyProtection="1">
      <protection hidden="1"/>
    </xf>
    <xf numFmtId="0" fontId="5" fillId="0" borderId="0" xfId="1"/>
    <xf numFmtId="0" fontId="11" fillId="0" borderId="0" xfId="4" applyNumberFormat="1" applyFont="1" applyFill="1" applyAlignment="1" applyProtection="1">
      <protection hidden="1"/>
    </xf>
    <xf numFmtId="174" fontId="10" fillId="0" borderId="0" xfId="1" applyNumberFormat="1" applyFont="1" applyFill="1" applyAlignment="1" applyProtection="1">
      <protection hidden="1"/>
    </xf>
    <xf numFmtId="175" fontId="10" fillId="0" borderId="0" xfId="1" applyNumberFormat="1" applyFont="1" applyFill="1" applyAlignment="1" applyProtection="1">
      <protection hidden="1"/>
    </xf>
    <xf numFmtId="172" fontId="11" fillId="0" borderId="0" xfId="4" applyNumberFormat="1" applyFont="1" applyFill="1" applyAlignment="1" applyProtection="1">
      <protection hidden="1"/>
    </xf>
    <xf numFmtId="0" fontId="10" fillId="0" borderId="0" xfId="1" applyNumberFormat="1" applyFont="1" applyFill="1" applyAlignment="1" applyProtection="1">
      <alignment horizontal="centerContinuous" vertical="center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3" fillId="0" borderId="2" xfId="1" applyNumberFormat="1" applyFont="1" applyFill="1" applyBorder="1" applyAlignment="1" applyProtection="1">
      <alignment horizontal="center" vertical="center"/>
      <protection hidden="1"/>
    </xf>
    <xf numFmtId="0" fontId="13" fillId="0" borderId="3" xfId="1" applyNumberFormat="1" applyFont="1" applyFill="1" applyBorder="1" applyAlignment="1" applyProtection="1">
      <alignment horizontal="center" vertical="center"/>
      <protection hidden="1"/>
    </xf>
    <xf numFmtId="0" fontId="1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4" xfId="1" applyNumberFormat="1" applyFont="1" applyFill="1" applyBorder="1" applyAlignment="1" applyProtection="1">
      <alignment horizontal="center" vertical="center"/>
      <protection hidden="1"/>
    </xf>
    <xf numFmtId="0" fontId="13" fillId="0" borderId="5" xfId="1" applyNumberFormat="1" applyFont="1" applyFill="1" applyBorder="1" applyAlignment="1" applyProtection="1">
      <alignment horizontal="center" vertical="center"/>
      <protection hidden="1"/>
    </xf>
    <xf numFmtId="172" fontId="11" fillId="0" borderId="6" xfId="1" applyNumberFormat="1" applyFont="1" applyFill="1" applyBorder="1" applyAlignment="1" applyProtection="1">
      <protection hidden="1"/>
    </xf>
    <xf numFmtId="0" fontId="1" fillId="0" borderId="0" xfId="1" applyFont="1" applyProtection="1">
      <protection hidden="1"/>
    </xf>
    <xf numFmtId="0" fontId="11" fillId="0" borderId="0" xfId="1" applyFont="1"/>
    <xf numFmtId="0" fontId="13" fillId="0" borderId="7" xfId="1" applyNumberFormat="1" applyFont="1" applyFill="1" applyBorder="1" applyAlignment="1" applyProtection="1">
      <alignment horizontal="centerContinuous"/>
      <protection hidden="1"/>
    </xf>
    <xf numFmtId="0" fontId="13" fillId="0" borderId="7" xfId="1" applyNumberFormat="1" applyFont="1" applyFill="1" applyBorder="1" applyAlignment="1" applyProtection="1">
      <alignment horizontal="centerContinuous" vertical="top" wrapText="1"/>
      <protection hidden="1"/>
    </xf>
    <xf numFmtId="0" fontId="13" fillId="0" borderId="8" xfId="1" applyNumberFormat="1" applyFont="1" applyFill="1" applyBorder="1" applyAlignment="1" applyProtection="1">
      <alignment horizontal="centerContinuous"/>
      <protection hidden="1"/>
    </xf>
    <xf numFmtId="3" fontId="13" fillId="0" borderId="1" xfId="1" applyNumberFormat="1" applyFont="1" applyFill="1" applyBorder="1" applyAlignment="1" applyProtection="1">
      <protection hidden="1"/>
    </xf>
    <xf numFmtId="172" fontId="13" fillId="0" borderId="6" xfId="1" applyNumberFormat="1" applyFont="1" applyFill="1" applyBorder="1" applyAlignment="1" applyProtection="1">
      <protection hidden="1"/>
    </xf>
    <xf numFmtId="174" fontId="13" fillId="0" borderId="6" xfId="1" applyNumberFormat="1" applyFont="1" applyFill="1" applyBorder="1" applyAlignment="1" applyProtection="1">
      <alignment wrapText="1"/>
      <protection hidden="1"/>
    </xf>
    <xf numFmtId="174" fontId="13" fillId="0" borderId="1" xfId="1" applyNumberFormat="1" applyFont="1" applyFill="1" applyBorder="1" applyAlignment="1" applyProtection="1">
      <alignment wrapText="1"/>
      <protection hidden="1"/>
    </xf>
    <xf numFmtId="175" fontId="11" fillId="0" borderId="1" xfId="1" applyNumberFormat="1" applyFont="1" applyFill="1" applyBorder="1" applyAlignment="1" applyProtection="1">
      <alignment wrapText="1"/>
      <protection hidden="1"/>
    </xf>
    <xf numFmtId="175" fontId="15" fillId="0" borderId="1" xfId="1" applyNumberFormat="1" applyFont="1" applyFill="1" applyBorder="1" applyAlignment="1" applyProtection="1">
      <alignment wrapText="1"/>
      <protection hidden="1"/>
    </xf>
    <xf numFmtId="179" fontId="16" fillId="0" borderId="1" xfId="1" applyNumberFormat="1" applyFont="1" applyFill="1" applyBorder="1" applyAlignment="1" applyProtection="1">
      <alignment wrapText="1"/>
      <protection hidden="1"/>
    </xf>
    <xf numFmtId="176" fontId="15" fillId="0" borderId="1" xfId="1" applyNumberFormat="1" applyFont="1" applyFill="1" applyBorder="1" applyAlignment="1" applyProtection="1">
      <alignment wrapText="1"/>
      <protection hidden="1"/>
    </xf>
    <xf numFmtId="49" fontId="15" fillId="0" borderId="1" xfId="1" applyNumberFormat="1" applyFont="1" applyFill="1" applyBorder="1" applyAlignment="1" applyProtection="1">
      <alignment horizontal="right" wrapText="1"/>
      <protection hidden="1"/>
    </xf>
    <xf numFmtId="175" fontId="15" fillId="0" borderId="1" xfId="1" applyNumberFormat="1" applyFont="1" applyFill="1" applyBorder="1" applyAlignment="1" applyProtection="1">
      <alignment horizontal="right" wrapText="1"/>
      <protection hidden="1"/>
    </xf>
    <xf numFmtId="175" fontId="16" fillId="0" borderId="1" xfId="1" applyNumberFormat="1" applyFont="1" applyFill="1" applyBorder="1" applyAlignment="1" applyProtection="1">
      <alignment wrapText="1"/>
      <protection hidden="1"/>
    </xf>
    <xf numFmtId="178" fontId="16" fillId="0" borderId="1" xfId="1" applyNumberFormat="1" applyFont="1" applyFill="1" applyBorder="1" applyAlignment="1" applyProtection="1">
      <alignment wrapText="1"/>
      <protection hidden="1"/>
    </xf>
    <xf numFmtId="3" fontId="15" fillId="0" borderId="1" xfId="1" applyNumberFormat="1" applyFont="1" applyFill="1" applyBorder="1" applyAlignment="1" applyProtection="1">
      <protection hidden="1"/>
    </xf>
    <xf numFmtId="3" fontId="16" fillId="0" borderId="1" xfId="1" applyNumberFormat="1" applyFont="1" applyFill="1" applyBorder="1" applyAlignment="1" applyProtection="1">
      <protection hidden="1"/>
    </xf>
    <xf numFmtId="172" fontId="15" fillId="0" borderId="1" xfId="1" applyNumberFormat="1" applyFont="1" applyFill="1" applyBorder="1" applyAlignment="1" applyProtection="1">
      <protection hidden="1"/>
    </xf>
    <xf numFmtId="0" fontId="15" fillId="0" borderId="1" xfId="1" applyNumberFormat="1" applyFont="1" applyFill="1" applyBorder="1" applyAlignment="1" applyProtection="1">
      <alignment vertical="center" wrapText="1"/>
      <protection hidden="1"/>
    </xf>
    <xf numFmtId="176" fontId="16" fillId="0" borderId="1" xfId="1" applyNumberFormat="1" applyFont="1" applyFill="1" applyBorder="1" applyAlignment="1" applyProtection="1">
      <alignment wrapText="1"/>
      <protection hidden="1"/>
    </xf>
    <xf numFmtId="49" fontId="16" fillId="0" borderId="1" xfId="1" applyNumberFormat="1" applyFont="1" applyFill="1" applyBorder="1" applyAlignment="1" applyProtection="1">
      <alignment horizontal="right" wrapText="1"/>
      <protection hidden="1"/>
    </xf>
    <xf numFmtId="175" fontId="16" fillId="0" borderId="1" xfId="1" applyNumberFormat="1" applyFont="1" applyFill="1" applyBorder="1" applyAlignment="1" applyProtection="1">
      <alignment horizontal="right" wrapText="1"/>
      <protection hidden="1"/>
    </xf>
    <xf numFmtId="172" fontId="16" fillId="0" borderId="1" xfId="1" applyNumberFormat="1" applyFont="1" applyFill="1" applyBorder="1" applyAlignment="1" applyProtection="1">
      <protection hidden="1"/>
    </xf>
    <xf numFmtId="0" fontId="16" fillId="0" borderId="1" xfId="1" applyNumberFormat="1" applyFont="1" applyFill="1" applyBorder="1" applyAlignment="1" applyProtection="1">
      <alignment vertical="center" wrapText="1"/>
      <protection hidden="1"/>
    </xf>
    <xf numFmtId="174" fontId="15" fillId="0" borderId="1" xfId="1" applyNumberFormat="1" applyFont="1" applyFill="1" applyBorder="1" applyAlignment="1" applyProtection="1">
      <alignment vertical="center" wrapText="1"/>
      <protection hidden="1"/>
    </xf>
    <xf numFmtId="180" fontId="16" fillId="0" borderId="1" xfId="1" applyNumberFormat="1" applyFont="1" applyFill="1" applyBorder="1" applyAlignment="1" applyProtection="1">
      <alignment horizontal="right" wrapText="1"/>
      <protection hidden="1"/>
    </xf>
    <xf numFmtId="174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1" xfId="1" applyNumberFormat="1" applyFont="1" applyFill="1" applyBorder="1" applyAlignment="1" applyProtection="1">
      <alignment horizontal="left" vertical="center" wrapText="1"/>
      <protection hidden="1"/>
    </xf>
    <xf numFmtId="175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1" xfId="1" applyNumberFormat="1" applyFont="1" applyFill="1" applyBorder="1" applyAlignment="1" applyProtection="1">
      <alignment horizontal="justify" vertical="justify"/>
      <protection hidden="1"/>
    </xf>
    <xf numFmtId="0" fontId="16" fillId="0" borderId="1" xfId="1" applyNumberFormat="1" applyFont="1" applyFill="1" applyBorder="1" applyAlignment="1" applyProtection="1">
      <alignment wrapText="1"/>
      <protection hidden="1"/>
    </xf>
    <xf numFmtId="0" fontId="16" fillId="0" borderId="1" xfId="1" applyNumberFormat="1" applyFont="1" applyFill="1" applyBorder="1" applyAlignment="1" applyProtection="1">
      <protection hidden="1"/>
    </xf>
    <xf numFmtId="0" fontId="16" fillId="0" borderId="1" xfId="1" applyNumberFormat="1" applyFont="1" applyFill="1" applyBorder="1" applyAlignment="1" applyProtection="1">
      <alignment horizontal="right" wrapText="1"/>
      <protection hidden="1"/>
    </xf>
    <xf numFmtId="3" fontId="16" fillId="0" borderId="1" xfId="1" applyNumberFormat="1" applyFont="1" applyFill="1" applyBorder="1" applyAlignment="1" applyProtection="1">
      <alignment wrapText="1"/>
      <protection hidden="1"/>
    </xf>
    <xf numFmtId="4" fontId="15" fillId="0" borderId="1" xfId="1" applyNumberFormat="1" applyFont="1" applyFill="1" applyBorder="1" applyAlignment="1" applyProtection="1">
      <protection hidden="1"/>
    </xf>
    <xf numFmtId="0" fontId="16" fillId="0" borderId="0" xfId="1" applyFont="1" applyBorder="1"/>
    <xf numFmtId="0" fontId="16" fillId="0" borderId="0" xfId="0" applyFont="1" applyBorder="1" applyAlignment="1"/>
    <xf numFmtId="0" fontId="16" fillId="0" borderId="0" xfId="0" applyFont="1" applyFill="1" applyBorder="1" applyAlignment="1">
      <alignment horizontal="left"/>
    </xf>
    <xf numFmtId="0" fontId="16" fillId="0" borderId="0" xfId="1" applyFont="1" applyBorder="1" applyProtection="1">
      <protection hidden="1"/>
    </xf>
    <xf numFmtId="0" fontId="15" fillId="0" borderId="0" xfId="1" applyNumberFormat="1" applyFont="1" applyFill="1" applyBorder="1" applyAlignment="1" applyProtection="1">
      <alignment horizontal="centerContinuous"/>
      <protection hidden="1"/>
    </xf>
    <xf numFmtId="0" fontId="16" fillId="0" borderId="0" xfId="1" applyNumberFormat="1" applyFont="1" applyFill="1" applyBorder="1" applyAlignment="1" applyProtection="1">
      <alignment horizontal="centerContinuous"/>
      <protection hidden="1"/>
    </xf>
    <xf numFmtId="0" fontId="16" fillId="0" borderId="0" xfId="1" applyNumberFormat="1" applyFont="1" applyFill="1" applyBorder="1" applyAlignment="1" applyProtection="1">
      <alignment horizontal="right"/>
      <protection hidden="1"/>
    </xf>
    <xf numFmtId="0" fontId="1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1" xfId="1" applyNumberFormat="1" applyFont="1" applyFill="1" applyBorder="1" applyAlignment="1" applyProtection="1">
      <alignment horizontal="center" vertical="center"/>
      <protection hidden="1"/>
    </xf>
    <xf numFmtId="0" fontId="15" fillId="0" borderId="1" xfId="1" applyFont="1" applyBorder="1" applyAlignment="1">
      <alignment horizontal="center" vertical="center"/>
    </xf>
    <xf numFmtId="172" fontId="15" fillId="2" borderId="1" xfId="1" applyNumberFormat="1" applyFont="1" applyFill="1" applyBorder="1" applyAlignment="1" applyProtection="1">
      <protection hidden="1"/>
    </xf>
    <xf numFmtId="172" fontId="16" fillId="2" borderId="1" xfId="1" applyNumberFormat="1" applyFont="1" applyFill="1" applyBorder="1" applyAlignment="1" applyProtection="1">
      <protection hidden="1"/>
    </xf>
    <xf numFmtId="0" fontId="16" fillId="0" borderId="0" xfId="1" applyFont="1" applyBorder="1" applyAlignment="1">
      <alignment horizontal="right"/>
    </xf>
    <xf numFmtId="175" fontId="15" fillId="0" borderId="1" xfId="1" applyNumberFormat="1" applyFont="1" applyFill="1" applyBorder="1" applyAlignment="1" applyProtection="1">
      <alignment vertical="center" wrapText="1"/>
      <protection hidden="1"/>
    </xf>
    <xf numFmtId="175" fontId="16" fillId="0" borderId="1" xfId="1" applyNumberFormat="1" applyFont="1" applyFill="1" applyBorder="1" applyAlignment="1" applyProtection="1">
      <alignment vertical="center" wrapText="1"/>
      <protection hidden="1"/>
    </xf>
    <xf numFmtId="174" fontId="16" fillId="0" borderId="1" xfId="1" applyNumberFormat="1" applyFont="1" applyFill="1" applyBorder="1" applyAlignment="1" applyProtection="1">
      <alignment vertical="center" wrapText="1"/>
      <protection hidden="1"/>
    </xf>
    <xf numFmtId="4" fontId="15" fillId="2" borderId="1" xfId="1" applyNumberFormat="1" applyFont="1" applyFill="1" applyBorder="1" applyAlignment="1" applyProtection="1">
      <protection hidden="1"/>
    </xf>
    <xf numFmtId="0" fontId="5" fillId="0" borderId="0" xfId="1" applyAlignment="1">
      <alignment horizontal="right"/>
    </xf>
    <xf numFmtId="0" fontId="14" fillId="0" borderId="0" xfId="1" applyNumberFormat="1" applyFont="1" applyFill="1" applyAlignment="1" applyProtection="1">
      <alignment horizontal="centerContinuous"/>
      <protection hidden="1"/>
    </xf>
    <xf numFmtId="0" fontId="12" fillId="0" borderId="0" xfId="1" applyNumberFormat="1" applyFont="1" applyFill="1" applyAlignment="1" applyProtection="1">
      <alignment horizontal="right" vertical="top"/>
      <protection hidden="1"/>
    </xf>
    <xf numFmtId="0" fontId="12" fillId="0" borderId="0" xfId="1" applyNumberFormat="1" applyFont="1" applyFill="1" applyAlignment="1" applyProtection="1">
      <alignment horizontal="centerContinuous" vertical="top"/>
      <protection hidden="1"/>
    </xf>
    <xf numFmtId="0" fontId="14" fillId="0" borderId="0" xfId="1" applyNumberFormat="1" applyFont="1" applyFill="1" applyAlignment="1" applyProtection="1">
      <protection hidden="1"/>
    </xf>
    <xf numFmtId="0" fontId="5" fillId="0" borderId="0" xfId="1" applyFill="1"/>
    <xf numFmtId="0" fontId="17" fillId="0" borderId="0" xfId="1" applyFont="1" applyFill="1"/>
    <xf numFmtId="0" fontId="1" fillId="0" borderId="0" xfId="1" applyFont="1" applyFill="1"/>
    <xf numFmtId="0" fontId="11" fillId="0" borderId="0" xfId="1" applyFont="1" applyFill="1"/>
    <xf numFmtId="0" fontId="5" fillId="0" borderId="0" xfId="1" applyFont="1" applyFill="1"/>
    <xf numFmtId="0" fontId="1" fillId="3" borderId="0" xfId="1" applyFont="1" applyFill="1"/>
    <xf numFmtId="0" fontId="11" fillId="3" borderId="0" xfId="1" applyFont="1" applyFill="1"/>
    <xf numFmtId="0" fontId="5" fillId="3" borderId="0" xfId="1" applyFont="1" applyFill="1"/>
    <xf numFmtId="177" fontId="5" fillId="0" borderId="0" xfId="1" applyNumberFormat="1" applyFill="1" applyAlignment="1">
      <alignment horizontal="right"/>
    </xf>
    <xf numFmtId="0" fontId="5" fillId="0" borderId="0" xfId="1" applyFill="1" applyAlignment="1">
      <alignment horizontal="right"/>
    </xf>
    <xf numFmtId="0" fontId="5" fillId="0" borderId="0" xfId="1" applyFill="1" applyProtection="1">
      <protection hidden="1"/>
    </xf>
    <xf numFmtId="0" fontId="14" fillId="0" borderId="8" xfId="1" applyNumberFormat="1" applyFont="1" applyFill="1" applyBorder="1" applyAlignment="1" applyProtection="1">
      <alignment horizontal="centerContinuous"/>
      <protection hidden="1"/>
    </xf>
    <xf numFmtId="177" fontId="12" fillId="0" borderId="0" xfId="1" applyNumberFormat="1" applyFont="1" applyFill="1" applyAlignment="1" applyProtection="1">
      <alignment horizontal="right" vertical="top"/>
      <protection hidden="1"/>
    </xf>
    <xf numFmtId="0" fontId="13" fillId="0" borderId="9" xfId="1" applyNumberFormat="1" applyFont="1" applyFill="1" applyBorder="1" applyAlignment="1" applyProtection="1">
      <alignment horizontal="center" vertical="center"/>
      <protection hidden="1"/>
    </xf>
    <xf numFmtId="0" fontId="13" fillId="0" borderId="9" xfId="1" applyFont="1" applyFill="1" applyBorder="1" applyAlignment="1">
      <alignment horizontal="center" vertical="center"/>
    </xf>
    <xf numFmtId="177" fontId="5" fillId="0" borderId="0" xfId="1" applyNumberFormat="1" applyAlignment="1">
      <alignment horizontal="right"/>
    </xf>
    <xf numFmtId="4" fontId="5" fillId="0" borderId="0" xfId="1" applyNumberFormat="1"/>
    <xf numFmtId="0" fontId="13" fillId="0" borderId="10" xfId="0" applyFont="1" applyBorder="1" applyAlignment="1">
      <alignment horizontal="justify"/>
    </xf>
    <xf numFmtId="175" fontId="11" fillId="0" borderId="10" xfId="1" applyNumberFormat="1" applyFont="1" applyFill="1" applyBorder="1" applyAlignment="1" applyProtection="1">
      <alignment vertical="distributed" wrapText="1"/>
      <protection hidden="1"/>
    </xf>
    <xf numFmtId="0" fontId="18" fillId="0" borderId="1" xfId="0" applyFont="1" applyBorder="1" applyAlignment="1">
      <alignment horizontal="justify" wrapText="1"/>
    </xf>
    <xf numFmtId="175" fontId="11" fillId="0" borderId="1" xfId="1" applyNumberFormat="1" applyFont="1" applyFill="1" applyBorder="1" applyAlignment="1" applyProtection="1">
      <alignment vertical="distributed" wrapText="1"/>
      <protection hidden="1"/>
    </xf>
    <xf numFmtId="176" fontId="11" fillId="0" borderId="1" xfId="1" applyNumberFormat="1" applyFont="1" applyFill="1" applyBorder="1" applyAlignment="1" applyProtection="1">
      <alignment horizontal="center"/>
      <protection hidden="1"/>
    </xf>
    <xf numFmtId="0" fontId="13" fillId="0" borderId="1" xfId="0" applyFont="1" applyBorder="1" applyAlignment="1">
      <alignment horizontal="justify"/>
    </xf>
    <xf numFmtId="0" fontId="11" fillId="0" borderId="1" xfId="0" applyFont="1" applyBorder="1" applyAlignment="1">
      <alignment horizontal="justify" vertical="top" wrapText="1"/>
    </xf>
    <xf numFmtId="0" fontId="13" fillId="0" borderId="1" xfId="0" applyFont="1" applyBorder="1" applyAlignment="1">
      <alignment horizontal="justify" wrapText="1"/>
    </xf>
    <xf numFmtId="0" fontId="18" fillId="0" borderId="1" xfId="0" applyFont="1" applyBorder="1" applyAlignment="1">
      <alignment horizontal="justify"/>
    </xf>
    <xf numFmtId="0" fontId="11" fillId="0" borderId="1" xfId="0" applyFont="1" applyBorder="1" applyAlignment="1">
      <alignment horizontal="justify"/>
    </xf>
    <xf numFmtId="176" fontId="13" fillId="0" borderId="1" xfId="1" applyNumberFormat="1" applyFont="1" applyFill="1" applyBorder="1" applyAlignment="1" applyProtection="1">
      <alignment horizontal="center"/>
      <protection hidden="1"/>
    </xf>
    <xf numFmtId="176" fontId="13" fillId="0" borderId="10" xfId="1" applyNumberFormat="1" applyFont="1" applyFill="1" applyBorder="1" applyAlignment="1" applyProtection="1">
      <alignment horizontal="center"/>
      <protection hidden="1"/>
    </xf>
    <xf numFmtId="0" fontId="11" fillId="0" borderId="0" xfId="0" applyFont="1" applyFill="1" applyAlignment="1"/>
    <xf numFmtId="0" fontId="11" fillId="3" borderId="0" xfId="0" applyFont="1" applyFill="1" applyAlignment="1">
      <alignment horizontal="left"/>
    </xf>
    <xf numFmtId="0" fontId="13" fillId="0" borderId="3" xfId="5" applyNumberFormat="1" applyFont="1" applyFill="1" applyBorder="1" applyAlignment="1" applyProtection="1">
      <alignment horizontal="center" vertical="center" wrapText="1"/>
      <protection hidden="1"/>
    </xf>
    <xf numFmtId="0" fontId="13" fillId="0" borderId="11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12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13" xfId="0" applyFont="1" applyBorder="1" applyAlignment="1">
      <alignment horizontal="right"/>
    </xf>
    <xf numFmtId="176" fontId="11" fillId="0" borderId="13" xfId="1" applyNumberFormat="1" applyFont="1" applyFill="1" applyBorder="1" applyAlignment="1" applyProtection="1">
      <alignment horizontal="center"/>
      <protection hidden="1"/>
    </xf>
    <xf numFmtId="0" fontId="11" fillId="0" borderId="0" xfId="1" applyFont="1" applyFill="1" applyProtection="1">
      <protection hidden="1"/>
    </xf>
    <xf numFmtId="0" fontId="13" fillId="0" borderId="14" xfId="1" applyFont="1" applyFill="1" applyBorder="1" applyAlignment="1">
      <alignment horizontal="center"/>
    </xf>
    <xf numFmtId="0" fontId="11" fillId="0" borderId="15" xfId="1" applyFont="1" applyFill="1" applyBorder="1" applyProtection="1">
      <protection hidden="1"/>
    </xf>
    <xf numFmtId="0" fontId="13" fillId="0" borderId="15" xfId="1" applyFont="1" applyFill="1" applyBorder="1" applyProtection="1">
      <protection hidden="1"/>
    </xf>
    <xf numFmtId="0" fontId="13" fillId="0" borderId="0" xfId="1" applyFont="1"/>
    <xf numFmtId="0" fontId="11" fillId="3" borderId="15" xfId="1" applyFont="1" applyFill="1" applyBorder="1" applyProtection="1">
      <protection hidden="1"/>
    </xf>
    <xf numFmtId="0" fontId="13" fillId="0" borderId="16" xfId="1" applyNumberFormat="1" applyFont="1" applyFill="1" applyBorder="1" applyAlignment="1" applyProtection="1">
      <alignment horizontal="centerContinuous"/>
      <protection hidden="1"/>
    </xf>
    <xf numFmtId="0" fontId="13" fillId="0" borderId="17" xfId="1" applyNumberFormat="1" applyFont="1" applyFill="1" applyBorder="1" applyAlignment="1" applyProtection="1">
      <alignment horizontal="centerContinuous"/>
      <protection hidden="1"/>
    </xf>
    <xf numFmtId="0" fontId="13" fillId="0" borderId="18" xfId="1" applyNumberFormat="1" applyFont="1" applyFill="1" applyBorder="1" applyAlignment="1" applyProtection="1">
      <alignment horizontal="center"/>
      <protection hidden="1"/>
    </xf>
    <xf numFmtId="0" fontId="13" fillId="0" borderId="14" xfId="1" applyNumberFormat="1" applyFont="1" applyFill="1" applyBorder="1" applyAlignment="1" applyProtection="1">
      <alignment horizontal="center"/>
      <protection hidden="1"/>
    </xf>
    <xf numFmtId="1" fontId="13" fillId="0" borderId="19" xfId="1" applyNumberFormat="1" applyFont="1" applyFill="1" applyBorder="1" applyAlignment="1" applyProtection="1">
      <alignment horizontal="center"/>
      <protection hidden="1"/>
    </xf>
    <xf numFmtId="0" fontId="13" fillId="0" borderId="20" xfId="1" applyNumberFormat="1" applyFont="1" applyFill="1" applyBorder="1" applyAlignment="1" applyProtection="1">
      <alignment horizontal="center"/>
      <protection hidden="1"/>
    </xf>
    <xf numFmtId="3" fontId="13" fillId="0" borderId="21" xfId="1" applyNumberFormat="1" applyFont="1" applyFill="1" applyBorder="1" applyAlignment="1" applyProtection="1">
      <alignment horizontal="center"/>
      <protection hidden="1"/>
    </xf>
    <xf numFmtId="176" fontId="13" fillId="0" borderId="22" xfId="1" applyNumberFormat="1" applyFont="1" applyFill="1" applyBorder="1" applyAlignment="1" applyProtection="1">
      <protection hidden="1"/>
    </xf>
    <xf numFmtId="177" fontId="13" fillId="0" borderId="22" xfId="1" applyNumberFormat="1" applyFont="1" applyFill="1" applyBorder="1" applyAlignment="1" applyProtection="1">
      <alignment horizontal="right"/>
      <protection hidden="1"/>
    </xf>
    <xf numFmtId="175" fontId="13" fillId="0" borderId="23" xfId="1" applyNumberFormat="1" applyFont="1" applyFill="1" applyBorder="1" applyAlignment="1" applyProtection="1">
      <alignment horizontal="right"/>
      <protection hidden="1"/>
    </xf>
    <xf numFmtId="172" fontId="11" fillId="0" borderId="24" xfId="1" applyNumberFormat="1" applyFont="1" applyFill="1" applyBorder="1" applyAlignment="1" applyProtection="1">
      <protection hidden="1"/>
    </xf>
    <xf numFmtId="172" fontId="11" fillId="0" borderId="23" xfId="1" applyNumberFormat="1" applyFont="1" applyFill="1" applyBorder="1" applyAlignment="1" applyProtection="1">
      <protection hidden="1"/>
    </xf>
    <xf numFmtId="172" fontId="11" fillId="0" borderId="22" xfId="1" applyNumberFormat="1" applyFont="1" applyFill="1" applyBorder="1" applyAlignment="1" applyProtection="1">
      <protection hidden="1"/>
    </xf>
    <xf numFmtId="4" fontId="13" fillId="0" borderId="23" xfId="1" applyNumberFormat="1" applyFont="1" applyFill="1" applyBorder="1" applyAlignment="1" applyProtection="1">
      <alignment horizontal="center"/>
      <protection hidden="1"/>
    </xf>
    <xf numFmtId="174" fontId="13" fillId="0" borderId="25" xfId="1" applyNumberFormat="1" applyFont="1" applyFill="1" applyBorder="1" applyAlignment="1" applyProtection="1">
      <alignment wrapText="1"/>
      <protection hidden="1"/>
    </xf>
    <xf numFmtId="176" fontId="13" fillId="0" borderId="6" xfId="1" applyNumberFormat="1" applyFont="1" applyFill="1" applyBorder="1" applyAlignment="1" applyProtection="1">
      <protection hidden="1"/>
    </xf>
    <xf numFmtId="177" fontId="13" fillId="0" borderId="6" xfId="1" applyNumberFormat="1" applyFont="1" applyFill="1" applyBorder="1" applyAlignment="1" applyProtection="1">
      <alignment horizontal="right"/>
      <protection hidden="1"/>
    </xf>
    <xf numFmtId="175" fontId="13" fillId="0" borderId="1" xfId="1" applyNumberFormat="1" applyFont="1" applyFill="1" applyBorder="1" applyAlignment="1" applyProtection="1">
      <alignment horizontal="right"/>
      <protection hidden="1"/>
    </xf>
    <xf numFmtId="172" fontId="11" fillId="0" borderId="26" xfId="1" applyNumberFormat="1" applyFont="1" applyFill="1" applyBorder="1" applyAlignment="1" applyProtection="1">
      <protection hidden="1"/>
    </xf>
    <xf numFmtId="172" fontId="11" fillId="0" borderId="1" xfId="1" applyNumberFormat="1" applyFont="1" applyFill="1" applyBorder="1" applyAlignment="1" applyProtection="1">
      <protection hidden="1"/>
    </xf>
    <xf numFmtId="4" fontId="13" fillId="0" borderId="1" xfId="1" applyNumberFormat="1" applyFont="1" applyFill="1" applyBorder="1" applyAlignment="1" applyProtection="1">
      <alignment horizontal="center"/>
      <protection hidden="1"/>
    </xf>
    <xf numFmtId="174" fontId="13" fillId="0" borderId="27" xfId="1" applyNumberFormat="1" applyFont="1" applyFill="1" applyBorder="1" applyAlignment="1" applyProtection="1">
      <alignment wrapText="1"/>
      <protection hidden="1"/>
    </xf>
    <xf numFmtId="172" fontId="13" fillId="0" borderId="24" xfId="1" applyNumberFormat="1" applyFont="1" applyFill="1" applyBorder="1" applyAlignment="1" applyProtection="1">
      <protection hidden="1"/>
    </xf>
    <xf numFmtId="172" fontId="13" fillId="0" borderId="23" xfId="1" applyNumberFormat="1" applyFont="1" applyFill="1" applyBorder="1" applyAlignment="1" applyProtection="1">
      <protection hidden="1"/>
    </xf>
    <xf numFmtId="172" fontId="13" fillId="0" borderId="22" xfId="1" applyNumberFormat="1" applyFont="1" applyFill="1" applyBorder="1" applyAlignment="1" applyProtection="1">
      <protection hidden="1"/>
    </xf>
    <xf numFmtId="174" fontId="11" fillId="0" borderId="27" xfId="1" applyNumberFormat="1" applyFont="1" applyFill="1" applyBorder="1" applyAlignment="1" applyProtection="1">
      <alignment wrapText="1"/>
      <protection hidden="1"/>
    </xf>
    <xf numFmtId="174" fontId="11" fillId="0" borderId="6" xfId="1" applyNumberFormat="1" applyFont="1" applyFill="1" applyBorder="1" applyAlignment="1" applyProtection="1">
      <alignment wrapText="1"/>
      <protection hidden="1"/>
    </xf>
    <xf numFmtId="180" fontId="11" fillId="0" borderId="6" xfId="1" applyNumberFormat="1" applyFont="1" applyFill="1" applyBorder="1" applyAlignment="1" applyProtection="1">
      <alignment wrapText="1"/>
      <protection hidden="1"/>
    </xf>
    <xf numFmtId="176" fontId="11" fillId="0" borderId="6" xfId="1" applyNumberFormat="1" applyFont="1" applyFill="1" applyBorder="1" applyAlignment="1" applyProtection="1">
      <protection hidden="1"/>
    </xf>
    <xf numFmtId="177" fontId="11" fillId="0" borderId="6" xfId="1" applyNumberFormat="1" applyFont="1" applyFill="1" applyBorder="1" applyAlignment="1" applyProtection="1">
      <alignment horizontal="right"/>
      <protection hidden="1"/>
    </xf>
    <xf numFmtId="175" fontId="11" fillId="0" borderId="1" xfId="1" applyNumberFormat="1" applyFont="1" applyFill="1" applyBorder="1" applyAlignment="1" applyProtection="1">
      <alignment horizontal="right"/>
      <protection hidden="1"/>
    </xf>
    <xf numFmtId="4" fontId="11" fillId="0" borderId="1" xfId="1" applyNumberFormat="1" applyFont="1" applyFill="1" applyBorder="1" applyAlignment="1" applyProtection="1">
      <alignment horizontal="center"/>
      <protection hidden="1"/>
    </xf>
    <xf numFmtId="180" fontId="11" fillId="0" borderId="1" xfId="1" applyNumberFormat="1" applyFont="1" applyFill="1" applyBorder="1" applyAlignment="1" applyProtection="1">
      <alignment wrapText="1"/>
      <protection hidden="1"/>
    </xf>
    <xf numFmtId="4" fontId="13" fillId="3" borderId="1" xfId="1" applyNumberFormat="1" applyFont="1" applyFill="1" applyBorder="1" applyAlignment="1" applyProtection="1">
      <alignment horizontal="center"/>
      <protection hidden="1"/>
    </xf>
    <xf numFmtId="176" fontId="11" fillId="0" borderId="22" xfId="1" applyNumberFormat="1" applyFont="1" applyFill="1" applyBorder="1" applyAlignment="1" applyProtection="1">
      <protection hidden="1"/>
    </xf>
    <xf numFmtId="177" fontId="11" fillId="0" borderId="22" xfId="1" applyNumberFormat="1" applyFont="1" applyFill="1" applyBorder="1" applyAlignment="1" applyProtection="1">
      <alignment horizontal="right"/>
      <protection hidden="1"/>
    </xf>
    <xf numFmtId="175" fontId="11" fillId="0" borderId="23" xfId="1" applyNumberFormat="1" applyFont="1" applyFill="1" applyBorder="1" applyAlignment="1" applyProtection="1">
      <alignment horizontal="right"/>
      <protection hidden="1"/>
    </xf>
    <xf numFmtId="4" fontId="11" fillId="3" borderId="23" xfId="1" applyNumberFormat="1" applyFont="1" applyFill="1" applyBorder="1" applyAlignment="1" applyProtection="1">
      <alignment horizontal="center"/>
      <protection hidden="1"/>
    </xf>
    <xf numFmtId="4" fontId="11" fillId="0" borderId="23" xfId="1" applyNumberFormat="1" applyFont="1" applyFill="1" applyBorder="1" applyAlignment="1" applyProtection="1">
      <alignment horizontal="center"/>
      <protection hidden="1"/>
    </xf>
    <xf numFmtId="4" fontId="11" fillId="3" borderId="1" xfId="1" applyNumberFormat="1" applyFont="1" applyFill="1" applyBorder="1" applyAlignment="1" applyProtection="1">
      <alignment horizontal="center"/>
      <protection hidden="1"/>
    </xf>
    <xf numFmtId="174" fontId="13" fillId="3" borderId="27" xfId="1" applyNumberFormat="1" applyFont="1" applyFill="1" applyBorder="1" applyAlignment="1" applyProtection="1">
      <alignment wrapText="1"/>
      <protection hidden="1"/>
    </xf>
    <xf numFmtId="174" fontId="13" fillId="3" borderId="1" xfId="1" applyNumberFormat="1" applyFont="1" applyFill="1" applyBorder="1" applyAlignment="1" applyProtection="1">
      <alignment wrapText="1"/>
      <protection hidden="1"/>
    </xf>
    <xf numFmtId="176" fontId="13" fillId="3" borderId="6" xfId="1" applyNumberFormat="1" applyFont="1" applyFill="1" applyBorder="1" applyAlignment="1" applyProtection="1">
      <protection hidden="1"/>
    </xf>
    <xf numFmtId="177" fontId="13" fillId="3" borderId="6" xfId="1" applyNumberFormat="1" applyFont="1" applyFill="1" applyBorder="1" applyAlignment="1" applyProtection="1">
      <alignment horizontal="right"/>
      <protection hidden="1"/>
    </xf>
    <xf numFmtId="175" fontId="13" fillId="3" borderId="1" xfId="1" applyNumberFormat="1" applyFont="1" applyFill="1" applyBorder="1" applyAlignment="1" applyProtection="1">
      <alignment horizontal="right"/>
      <protection hidden="1"/>
    </xf>
    <xf numFmtId="172" fontId="11" fillId="3" borderId="26" xfId="1" applyNumberFormat="1" applyFont="1" applyFill="1" applyBorder="1" applyAlignment="1" applyProtection="1">
      <protection hidden="1"/>
    </xf>
    <xf numFmtId="172" fontId="11" fillId="3" borderId="1" xfId="1" applyNumberFormat="1" applyFont="1" applyFill="1" applyBorder="1" applyAlignment="1" applyProtection="1">
      <protection hidden="1"/>
    </xf>
    <xf numFmtId="172" fontId="11" fillId="3" borderId="6" xfId="1" applyNumberFormat="1" applyFont="1" applyFill="1" applyBorder="1" applyAlignment="1" applyProtection="1">
      <protection hidden="1"/>
    </xf>
    <xf numFmtId="180" fontId="11" fillId="3" borderId="1" xfId="1" applyNumberFormat="1" applyFont="1" applyFill="1" applyBorder="1" applyAlignment="1" applyProtection="1">
      <alignment wrapText="1"/>
      <protection hidden="1"/>
    </xf>
    <xf numFmtId="176" fontId="11" fillId="3" borderId="22" xfId="1" applyNumberFormat="1" applyFont="1" applyFill="1" applyBorder="1" applyAlignment="1" applyProtection="1">
      <protection hidden="1"/>
    </xf>
    <xf numFmtId="177" fontId="11" fillId="3" borderId="22" xfId="1" applyNumberFormat="1" applyFont="1" applyFill="1" applyBorder="1" applyAlignment="1" applyProtection="1">
      <alignment horizontal="right"/>
      <protection hidden="1"/>
    </xf>
    <xf numFmtId="175" fontId="11" fillId="3" borderId="23" xfId="1" applyNumberFormat="1" applyFont="1" applyFill="1" applyBorder="1" applyAlignment="1" applyProtection="1">
      <alignment horizontal="right"/>
      <protection hidden="1"/>
    </xf>
    <xf numFmtId="176" fontId="11" fillId="3" borderId="6" xfId="1" applyNumberFormat="1" applyFont="1" applyFill="1" applyBorder="1" applyAlignment="1" applyProtection="1">
      <protection hidden="1"/>
    </xf>
    <xf numFmtId="177" fontId="11" fillId="3" borderId="6" xfId="1" applyNumberFormat="1" applyFont="1" applyFill="1" applyBorder="1" applyAlignment="1" applyProtection="1">
      <alignment horizontal="right"/>
      <protection hidden="1"/>
    </xf>
    <xf numFmtId="175" fontId="11" fillId="3" borderId="1" xfId="1" applyNumberFormat="1" applyFont="1" applyFill="1" applyBorder="1" applyAlignment="1" applyProtection="1">
      <alignment horizontal="right"/>
      <protection hidden="1"/>
    </xf>
    <xf numFmtId="180" fontId="11" fillId="3" borderId="6" xfId="1" applyNumberFormat="1" applyFont="1" applyFill="1" applyBorder="1" applyAlignment="1" applyProtection="1">
      <alignment wrapText="1"/>
      <protection hidden="1"/>
    </xf>
    <xf numFmtId="175" fontId="11" fillId="3" borderId="1" xfId="1" applyNumberFormat="1" applyFont="1" applyFill="1" applyBorder="1" applyAlignment="1" applyProtection="1">
      <alignment wrapText="1"/>
      <protection hidden="1"/>
    </xf>
    <xf numFmtId="172" fontId="13" fillId="0" borderId="26" xfId="1" applyNumberFormat="1" applyFont="1" applyFill="1" applyBorder="1" applyAlignment="1" applyProtection="1">
      <protection hidden="1"/>
    </xf>
    <xf numFmtId="172" fontId="13" fillId="0" borderId="1" xfId="1" applyNumberFormat="1" applyFont="1" applyFill="1" applyBorder="1" applyAlignment="1" applyProtection="1">
      <protection hidden="1"/>
    </xf>
    <xf numFmtId="0" fontId="13" fillId="0" borderId="1" xfId="1" applyNumberFormat="1" applyFont="1" applyFill="1" applyBorder="1" applyAlignment="1" applyProtection="1">
      <protection hidden="1"/>
    </xf>
    <xf numFmtId="0" fontId="13" fillId="0" borderId="6" xfId="1" applyNumberFormat="1" applyFont="1" applyFill="1" applyBorder="1" applyAlignment="1" applyProtection="1">
      <protection hidden="1"/>
    </xf>
    <xf numFmtId="177" fontId="13" fillId="0" borderId="1" xfId="1" applyNumberFormat="1" applyFont="1" applyFill="1" applyBorder="1" applyAlignment="1" applyProtection="1">
      <alignment horizontal="right"/>
      <protection hidden="1"/>
    </xf>
    <xf numFmtId="0" fontId="13" fillId="0" borderId="1" xfId="1" applyNumberFormat="1" applyFont="1" applyFill="1" applyBorder="1" applyAlignment="1" applyProtection="1">
      <alignment horizontal="right"/>
      <protection hidden="1"/>
    </xf>
    <xf numFmtId="172" fontId="16" fillId="3" borderId="1" xfId="1" applyNumberFormat="1" applyFont="1" applyFill="1" applyBorder="1" applyAlignment="1" applyProtection="1">
      <protection hidden="1"/>
    </xf>
    <xf numFmtId="172" fontId="16" fillId="4" borderId="1" xfId="1" applyNumberFormat="1" applyFont="1" applyFill="1" applyBorder="1" applyAlignment="1" applyProtection="1">
      <protection hidden="1"/>
    </xf>
    <xf numFmtId="175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174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28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26" xfId="1" applyNumberFormat="1" applyFont="1" applyFill="1" applyBorder="1" applyAlignment="1" applyProtection="1">
      <alignment horizontal="justify" vertical="justify" wrapText="1"/>
      <protection hidden="1"/>
    </xf>
    <xf numFmtId="3" fontId="16" fillId="0" borderId="6" xfId="1" applyNumberFormat="1" applyFont="1" applyFill="1" applyBorder="1" applyAlignment="1" applyProtection="1">
      <protection hidden="1"/>
    </xf>
    <xf numFmtId="3" fontId="16" fillId="0" borderId="28" xfId="1" applyNumberFormat="1" applyFont="1" applyFill="1" applyBorder="1" applyAlignment="1" applyProtection="1">
      <protection hidden="1"/>
    </xf>
    <xf numFmtId="3" fontId="16" fillId="0" borderId="26" xfId="1" applyNumberFormat="1" applyFont="1" applyFill="1" applyBorder="1" applyAlignment="1" applyProtection="1">
      <protection hidden="1"/>
    </xf>
    <xf numFmtId="174" fontId="13" fillId="0" borderId="26" xfId="1" applyNumberFormat="1" applyFont="1" applyFill="1" applyBorder="1" applyAlignment="1" applyProtection="1">
      <alignment wrapText="1"/>
      <protection hidden="1"/>
    </xf>
    <xf numFmtId="180" fontId="11" fillId="0" borderId="28" xfId="1" applyNumberFormat="1" applyFont="1" applyFill="1" applyBorder="1" applyAlignment="1" applyProtection="1">
      <alignment wrapText="1"/>
      <protection hidden="1"/>
    </xf>
    <xf numFmtId="180" fontId="11" fillId="0" borderId="26" xfId="1" applyNumberFormat="1" applyFont="1" applyFill="1" applyBorder="1" applyAlignment="1" applyProtection="1">
      <alignment wrapText="1"/>
      <protection hidden="1"/>
    </xf>
    <xf numFmtId="0" fontId="8" fillId="3" borderId="27" xfId="0" applyFont="1" applyFill="1" applyBorder="1" applyAlignment="1">
      <alignment horizontal="left" vertical="top" wrapText="1"/>
    </xf>
    <xf numFmtId="173" fontId="8" fillId="3" borderId="1" xfId="0" applyNumberFormat="1" applyFont="1" applyFill="1" applyBorder="1" applyAlignment="1">
      <alignment horizontal="right" wrapText="1"/>
    </xf>
    <xf numFmtId="172" fontId="23" fillId="0" borderId="1" xfId="1" applyNumberFormat="1" applyFont="1" applyFill="1" applyBorder="1" applyAlignment="1" applyProtection="1">
      <protection hidden="1"/>
    </xf>
    <xf numFmtId="0" fontId="16" fillId="3" borderId="0" xfId="1" applyFont="1" applyFill="1" applyBorder="1"/>
    <xf numFmtId="0" fontId="16" fillId="3" borderId="0" xfId="1" applyFont="1" applyFill="1" applyBorder="1" applyProtection="1">
      <protection hidden="1"/>
    </xf>
    <xf numFmtId="0" fontId="15" fillId="3" borderId="1" xfId="1" applyNumberFormat="1" applyFont="1" applyFill="1" applyBorder="1" applyAlignment="1" applyProtection="1">
      <alignment horizontal="center" vertical="center" wrapText="1"/>
      <protection hidden="1"/>
    </xf>
    <xf numFmtId="172" fontId="15" fillId="4" borderId="1" xfId="1" applyNumberFormat="1" applyFont="1" applyFill="1" applyBorder="1" applyAlignment="1" applyProtection="1">
      <protection hidden="1"/>
    </xf>
    <xf numFmtId="172" fontId="20" fillId="3" borderId="1" xfId="1" applyNumberFormat="1" applyFont="1" applyFill="1" applyBorder="1" applyAlignment="1" applyProtection="1">
      <protection hidden="1"/>
    </xf>
    <xf numFmtId="172" fontId="19" fillId="3" borderId="1" xfId="1" applyNumberFormat="1" applyFont="1" applyFill="1" applyBorder="1" applyAlignment="1" applyProtection="1">
      <protection hidden="1"/>
    </xf>
    <xf numFmtId="172" fontId="20" fillId="4" borderId="1" xfId="1" applyNumberFormat="1" applyFont="1" applyFill="1" applyBorder="1" applyAlignment="1" applyProtection="1">
      <protection hidden="1"/>
    </xf>
    <xf numFmtId="4" fontId="15" fillId="4" borderId="1" xfId="1" applyNumberFormat="1" applyFont="1" applyFill="1" applyBorder="1" applyAlignment="1" applyProtection="1">
      <protection hidden="1"/>
    </xf>
    <xf numFmtId="175" fontId="11" fillId="0" borderId="26" xfId="1" applyNumberFormat="1" applyFont="1" applyFill="1" applyBorder="1" applyAlignment="1" applyProtection="1">
      <alignment wrapText="1"/>
      <protection hidden="1"/>
    </xf>
    <xf numFmtId="0" fontId="23" fillId="0" borderId="0" xfId="1" applyFont="1" applyBorder="1"/>
    <xf numFmtId="0" fontId="11" fillId="0" borderId="0" xfId="1" applyFont="1" applyFill="1" applyBorder="1" applyProtection="1">
      <protection hidden="1"/>
    </xf>
    <xf numFmtId="172" fontId="23" fillId="2" borderId="1" xfId="1" applyNumberFormat="1" applyFont="1" applyFill="1" applyBorder="1" applyAlignment="1" applyProtection="1">
      <protection hidden="1"/>
    </xf>
    <xf numFmtId="4" fontId="24" fillId="3" borderId="1" xfId="1" applyNumberFormat="1" applyFont="1" applyFill="1" applyBorder="1" applyAlignment="1" applyProtection="1">
      <alignment horizontal="center"/>
      <protection hidden="1"/>
    </xf>
    <xf numFmtId="4" fontId="24" fillId="0" borderId="1" xfId="1" applyNumberFormat="1" applyFont="1" applyFill="1" applyBorder="1" applyAlignment="1" applyProtection="1">
      <alignment horizontal="center"/>
      <protection hidden="1"/>
    </xf>
    <xf numFmtId="4" fontId="24" fillId="0" borderId="0" xfId="1" applyNumberFormat="1" applyFont="1" applyAlignment="1">
      <alignment horizontal="center"/>
    </xf>
    <xf numFmtId="180" fontId="11" fillId="0" borderId="1" xfId="1" applyNumberFormat="1" applyFont="1" applyFill="1" applyBorder="1" applyAlignment="1" applyProtection="1">
      <alignment horizontal="right" wrapText="1"/>
      <protection hidden="1"/>
    </xf>
    <xf numFmtId="175" fontId="11" fillId="0" borderId="1" xfId="1" applyNumberFormat="1" applyFont="1" applyFill="1" applyBorder="1" applyAlignment="1" applyProtection="1">
      <alignment horizontal="center"/>
      <protection hidden="1"/>
    </xf>
    <xf numFmtId="0" fontId="8" fillId="3" borderId="1" xfId="0" applyFont="1" applyFill="1" applyBorder="1" applyAlignment="1">
      <alignment horizontal="center" wrapText="1"/>
    </xf>
    <xf numFmtId="49" fontId="8" fillId="3" borderId="1" xfId="0" applyNumberFormat="1" applyFont="1" applyFill="1" applyBorder="1" applyAlignment="1">
      <alignment horizontal="center" wrapText="1"/>
    </xf>
    <xf numFmtId="4" fontId="13" fillId="0" borderId="10" xfId="0" applyNumberFormat="1" applyFont="1" applyBorder="1" applyAlignment="1">
      <alignment horizontal="center"/>
    </xf>
    <xf numFmtId="4" fontId="11" fillId="0" borderId="1" xfId="0" applyNumberFormat="1" applyFont="1" applyBorder="1" applyAlignment="1">
      <alignment horizontal="center"/>
    </xf>
    <xf numFmtId="4" fontId="11" fillId="0" borderId="29" xfId="0" applyNumberFormat="1" applyFont="1" applyBorder="1" applyAlignment="1">
      <alignment horizontal="center"/>
    </xf>
    <xf numFmtId="4" fontId="13" fillId="0" borderId="1" xfId="0" applyNumberFormat="1" applyFont="1" applyBorder="1" applyAlignment="1">
      <alignment horizontal="center"/>
    </xf>
    <xf numFmtId="4" fontId="13" fillId="0" borderId="29" xfId="0" applyNumberFormat="1" applyFont="1" applyBorder="1" applyAlignment="1">
      <alignment horizontal="center"/>
    </xf>
    <xf numFmtId="4" fontId="13" fillId="0" borderId="13" xfId="0" applyNumberFormat="1" applyFont="1" applyBorder="1" applyAlignment="1">
      <alignment horizontal="center"/>
    </xf>
    <xf numFmtId="4" fontId="13" fillId="0" borderId="30" xfId="0" applyNumberFormat="1" applyFont="1" applyBorder="1" applyAlignment="1">
      <alignment horizontal="center"/>
    </xf>
    <xf numFmtId="174" fontId="13" fillId="3" borderId="31" xfId="1" applyNumberFormat="1" applyFont="1" applyFill="1" applyBorder="1" applyAlignment="1" applyProtection="1">
      <alignment wrapText="1"/>
      <protection hidden="1"/>
    </xf>
    <xf numFmtId="174" fontId="13" fillId="3" borderId="32" xfId="1" applyNumberFormat="1" applyFont="1" applyFill="1" applyBorder="1" applyAlignment="1" applyProtection="1">
      <alignment wrapText="1"/>
      <protection hidden="1"/>
    </xf>
    <xf numFmtId="180" fontId="11" fillId="3" borderId="32" xfId="1" applyNumberFormat="1" applyFont="1" applyFill="1" applyBorder="1" applyAlignment="1" applyProtection="1">
      <alignment wrapText="1"/>
      <protection hidden="1"/>
    </xf>
    <xf numFmtId="180" fontId="11" fillId="3" borderId="33" xfId="1" applyNumberFormat="1" applyFont="1" applyFill="1" applyBorder="1" applyAlignment="1" applyProtection="1">
      <alignment wrapText="1"/>
      <protection hidden="1"/>
    </xf>
    <xf numFmtId="175" fontId="11" fillId="3" borderId="32" xfId="1" applyNumberFormat="1" applyFont="1" applyFill="1" applyBorder="1" applyAlignment="1" applyProtection="1">
      <alignment wrapText="1"/>
      <protection hidden="1"/>
    </xf>
    <xf numFmtId="0" fontId="11" fillId="0" borderId="1" xfId="1" applyFont="1" applyFill="1" applyBorder="1" applyProtection="1">
      <protection hidden="1"/>
    </xf>
    <xf numFmtId="176" fontId="15" fillId="0" borderId="6" xfId="1" applyNumberFormat="1" applyFont="1" applyFill="1" applyBorder="1" applyAlignment="1" applyProtection="1">
      <protection hidden="1"/>
    </xf>
    <xf numFmtId="177" fontId="15" fillId="0" borderId="6" xfId="1" applyNumberFormat="1" applyFont="1" applyFill="1" applyBorder="1" applyAlignment="1" applyProtection="1">
      <alignment horizontal="right"/>
      <protection hidden="1"/>
    </xf>
    <xf numFmtId="175" fontId="15" fillId="0" borderId="1" xfId="1" applyNumberFormat="1" applyFont="1" applyFill="1" applyBorder="1" applyAlignment="1" applyProtection="1">
      <alignment horizontal="right"/>
      <protection hidden="1"/>
    </xf>
    <xf numFmtId="176" fontId="16" fillId="0" borderId="6" xfId="1" applyNumberFormat="1" applyFont="1" applyFill="1" applyBorder="1" applyAlignment="1" applyProtection="1">
      <protection hidden="1"/>
    </xf>
    <xf numFmtId="177" fontId="16" fillId="0" borderId="6" xfId="1" applyNumberFormat="1" applyFont="1" applyFill="1" applyBorder="1" applyAlignment="1" applyProtection="1">
      <alignment horizontal="right"/>
      <protection hidden="1"/>
    </xf>
    <xf numFmtId="175" fontId="16" fillId="0" borderId="1" xfId="1" applyNumberFormat="1" applyFont="1" applyFill="1" applyBorder="1" applyAlignment="1" applyProtection="1">
      <alignment horizontal="right"/>
      <protection hidden="1"/>
    </xf>
    <xf numFmtId="172" fontId="19" fillId="4" borderId="1" xfId="1" applyNumberFormat="1" applyFont="1" applyFill="1" applyBorder="1" applyAlignment="1" applyProtection="1">
      <protection hidden="1"/>
    </xf>
    <xf numFmtId="0" fontId="16" fillId="3" borderId="0" xfId="0" applyFont="1" applyFill="1" applyBorder="1" applyAlignment="1"/>
    <xf numFmtId="0" fontId="16" fillId="3" borderId="0" xfId="0" applyFont="1" applyFill="1" applyBorder="1" applyAlignment="1">
      <alignment horizontal="left"/>
    </xf>
    <xf numFmtId="0" fontId="15" fillId="3" borderId="0" xfId="1" applyNumberFormat="1" applyFont="1" applyFill="1" applyBorder="1" applyAlignment="1" applyProtection="1">
      <alignment horizontal="centerContinuous"/>
      <protection hidden="1"/>
    </xf>
    <xf numFmtId="0" fontId="16" fillId="3" borderId="0" xfId="1" applyNumberFormat="1" applyFont="1" applyFill="1" applyBorder="1" applyAlignment="1" applyProtection="1">
      <alignment horizontal="right"/>
      <protection hidden="1"/>
    </xf>
    <xf numFmtId="0" fontId="16" fillId="3" borderId="0" xfId="1" applyNumberFormat="1" applyFont="1" applyFill="1" applyBorder="1" applyAlignment="1" applyProtection="1">
      <alignment horizontal="centerContinuous"/>
      <protection hidden="1"/>
    </xf>
    <xf numFmtId="0" fontId="15" fillId="3" borderId="1" xfId="1" applyNumberFormat="1" applyFont="1" applyFill="1" applyBorder="1" applyAlignment="1" applyProtection="1">
      <alignment horizontal="center" vertical="center"/>
      <protection hidden="1"/>
    </xf>
    <xf numFmtId="0" fontId="15" fillId="3" borderId="1" xfId="1" applyFont="1" applyFill="1" applyBorder="1" applyAlignment="1">
      <alignment horizontal="center" vertical="center"/>
    </xf>
    <xf numFmtId="49" fontId="15" fillId="3" borderId="1" xfId="1" applyNumberFormat="1" applyFont="1" applyFill="1" applyBorder="1" applyAlignment="1" applyProtection="1">
      <alignment horizontal="right" wrapText="1"/>
      <protection hidden="1"/>
    </xf>
    <xf numFmtId="179" fontId="16" fillId="3" borderId="1" xfId="1" applyNumberFormat="1" applyFont="1" applyFill="1" applyBorder="1" applyAlignment="1" applyProtection="1">
      <alignment wrapText="1"/>
      <protection hidden="1"/>
    </xf>
    <xf numFmtId="176" fontId="15" fillId="3" borderId="1" xfId="1" applyNumberFormat="1" applyFont="1" applyFill="1" applyBorder="1" applyAlignment="1" applyProtection="1">
      <alignment wrapText="1"/>
      <protection hidden="1"/>
    </xf>
    <xf numFmtId="175" fontId="15" fillId="3" borderId="1" xfId="1" applyNumberFormat="1" applyFont="1" applyFill="1" applyBorder="1" applyAlignment="1" applyProtection="1">
      <alignment horizontal="right" wrapText="1"/>
      <protection hidden="1"/>
    </xf>
    <xf numFmtId="175" fontId="16" fillId="3" borderId="1" xfId="1" applyNumberFormat="1" applyFont="1" applyFill="1" applyBorder="1" applyAlignment="1" applyProtection="1">
      <alignment wrapText="1"/>
      <protection hidden="1"/>
    </xf>
    <xf numFmtId="178" fontId="16" fillId="3" borderId="1" xfId="1" applyNumberFormat="1" applyFont="1" applyFill="1" applyBorder="1" applyAlignment="1" applyProtection="1">
      <alignment wrapText="1"/>
      <protection hidden="1"/>
    </xf>
    <xf numFmtId="3" fontId="16" fillId="3" borderId="1" xfId="1" applyNumberFormat="1" applyFont="1" applyFill="1" applyBorder="1" applyAlignment="1" applyProtection="1">
      <protection hidden="1"/>
    </xf>
    <xf numFmtId="179" fontId="15" fillId="3" borderId="1" xfId="1" applyNumberFormat="1" applyFont="1" applyFill="1" applyBorder="1" applyAlignment="1" applyProtection="1">
      <alignment wrapText="1"/>
      <protection hidden="1"/>
    </xf>
    <xf numFmtId="175" fontId="15" fillId="3" borderId="1" xfId="1" applyNumberFormat="1" applyFont="1" applyFill="1" applyBorder="1" applyAlignment="1" applyProtection="1">
      <alignment wrapText="1"/>
      <protection hidden="1"/>
    </xf>
    <xf numFmtId="178" fontId="15" fillId="3" borderId="1" xfId="1" applyNumberFormat="1" applyFont="1" applyFill="1" applyBorder="1" applyAlignment="1" applyProtection="1">
      <alignment wrapText="1"/>
      <protection hidden="1"/>
    </xf>
    <xf numFmtId="3" fontId="15" fillId="3" borderId="1" xfId="1" applyNumberFormat="1" applyFont="1" applyFill="1" applyBorder="1" applyAlignment="1" applyProtection="1">
      <protection hidden="1"/>
    </xf>
    <xf numFmtId="172" fontId="15" fillId="3" borderId="1" xfId="1" applyNumberFormat="1" applyFont="1" applyFill="1" applyBorder="1" applyAlignment="1" applyProtection="1">
      <protection hidden="1"/>
    </xf>
    <xf numFmtId="175" fontId="16" fillId="3" borderId="1" xfId="1" applyNumberFormat="1" applyFont="1" applyFill="1" applyBorder="1" applyAlignment="1" applyProtection="1">
      <alignment vertical="center" wrapText="1"/>
      <protection hidden="1"/>
    </xf>
    <xf numFmtId="174" fontId="16" fillId="3" borderId="1" xfId="1" applyNumberFormat="1" applyFont="1" applyFill="1" applyBorder="1" applyAlignment="1" applyProtection="1">
      <alignment vertical="center" wrapText="1"/>
      <protection hidden="1"/>
    </xf>
    <xf numFmtId="49" fontId="20" fillId="3" borderId="1" xfId="1" applyNumberFormat="1" applyFont="1" applyFill="1" applyBorder="1" applyAlignment="1" applyProtection="1">
      <alignment horizontal="right" wrapText="1"/>
      <protection hidden="1"/>
    </xf>
    <xf numFmtId="179" fontId="20" fillId="3" borderId="1" xfId="1" applyNumberFormat="1" applyFont="1" applyFill="1" applyBorder="1" applyAlignment="1" applyProtection="1">
      <alignment wrapText="1"/>
      <protection hidden="1"/>
    </xf>
    <xf numFmtId="176" fontId="20" fillId="3" borderId="1" xfId="1" applyNumberFormat="1" applyFont="1" applyFill="1" applyBorder="1" applyAlignment="1" applyProtection="1">
      <alignment wrapText="1"/>
      <protection hidden="1"/>
    </xf>
    <xf numFmtId="175" fontId="20" fillId="3" borderId="1" xfId="1" applyNumberFormat="1" applyFont="1" applyFill="1" applyBorder="1" applyAlignment="1" applyProtection="1">
      <alignment horizontal="right" wrapText="1"/>
      <protection hidden="1"/>
    </xf>
    <xf numFmtId="175" fontId="20" fillId="3" borderId="1" xfId="1" applyNumberFormat="1" applyFont="1" applyFill="1" applyBorder="1" applyAlignment="1" applyProtection="1">
      <alignment wrapText="1"/>
      <protection hidden="1"/>
    </xf>
    <xf numFmtId="178" fontId="20" fillId="3" borderId="1" xfId="1" applyNumberFormat="1" applyFont="1" applyFill="1" applyBorder="1" applyAlignment="1" applyProtection="1">
      <alignment wrapText="1"/>
      <protection hidden="1"/>
    </xf>
    <xf numFmtId="3" fontId="20" fillId="3" borderId="1" xfId="1" applyNumberFormat="1" applyFont="1" applyFill="1" applyBorder="1" applyAlignment="1" applyProtection="1">
      <protection hidden="1"/>
    </xf>
    <xf numFmtId="175" fontId="15" fillId="3" borderId="1" xfId="1" applyNumberFormat="1" applyFont="1" applyFill="1" applyBorder="1" applyAlignment="1" applyProtection="1">
      <alignment vertical="center" wrapText="1"/>
      <protection hidden="1"/>
    </xf>
    <xf numFmtId="174" fontId="15" fillId="3" borderId="1" xfId="1" applyNumberFormat="1" applyFont="1" applyFill="1" applyBorder="1" applyAlignment="1" applyProtection="1">
      <alignment vertical="center" wrapText="1"/>
      <protection hidden="1"/>
    </xf>
    <xf numFmtId="0" fontId="15" fillId="3" borderId="1" xfId="1" applyNumberFormat="1" applyFont="1" applyFill="1" applyBorder="1" applyAlignment="1" applyProtection="1">
      <alignment vertical="center" wrapText="1"/>
      <protection hidden="1"/>
    </xf>
    <xf numFmtId="0" fontId="16" fillId="3" borderId="1" xfId="1" applyNumberFormat="1" applyFont="1" applyFill="1" applyBorder="1" applyAlignment="1" applyProtection="1">
      <alignment vertical="center" wrapText="1"/>
      <protection hidden="1"/>
    </xf>
    <xf numFmtId="180" fontId="19" fillId="3" borderId="1" xfId="1" applyNumberFormat="1" applyFont="1" applyFill="1" applyBorder="1" applyAlignment="1" applyProtection="1">
      <alignment horizontal="right" wrapText="1"/>
      <protection hidden="1"/>
    </xf>
    <xf numFmtId="179" fontId="19" fillId="3" borderId="1" xfId="1" applyNumberFormat="1" applyFont="1" applyFill="1" applyBorder="1" applyAlignment="1" applyProtection="1">
      <alignment wrapText="1"/>
      <protection hidden="1"/>
    </xf>
    <xf numFmtId="176" fontId="19" fillId="3" borderId="1" xfId="1" applyNumberFormat="1" applyFont="1" applyFill="1" applyBorder="1" applyAlignment="1" applyProtection="1">
      <alignment wrapText="1"/>
      <protection hidden="1"/>
    </xf>
    <xf numFmtId="175" fontId="19" fillId="3" borderId="1" xfId="1" applyNumberFormat="1" applyFont="1" applyFill="1" applyBorder="1" applyAlignment="1" applyProtection="1">
      <alignment horizontal="right" wrapText="1"/>
      <protection hidden="1"/>
    </xf>
    <xf numFmtId="175" fontId="19" fillId="3" borderId="1" xfId="1" applyNumberFormat="1" applyFont="1" applyFill="1" applyBorder="1" applyAlignment="1" applyProtection="1">
      <alignment wrapText="1"/>
      <protection hidden="1"/>
    </xf>
    <xf numFmtId="178" fontId="19" fillId="3" borderId="1" xfId="1" applyNumberFormat="1" applyFont="1" applyFill="1" applyBorder="1" applyAlignment="1" applyProtection="1">
      <alignment wrapText="1"/>
      <protection hidden="1"/>
    </xf>
    <xf numFmtId="3" fontId="19" fillId="3" borderId="1" xfId="1" applyNumberFormat="1" applyFont="1" applyFill="1" applyBorder="1" applyAlignment="1" applyProtection="1">
      <protection hidden="1"/>
    </xf>
    <xf numFmtId="49" fontId="16" fillId="3" borderId="1" xfId="1" applyNumberFormat="1" applyFont="1" applyFill="1" applyBorder="1" applyAlignment="1" applyProtection="1">
      <alignment horizontal="right" wrapText="1"/>
      <protection hidden="1"/>
    </xf>
    <xf numFmtId="176" fontId="16" fillId="3" borderId="1" xfId="1" applyNumberFormat="1" applyFont="1" applyFill="1" applyBorder="1" applyAlignment="1" applyProtection="1">
      <alignment wrapText="1"/>
      <protection hidden="1"/>
    </xf>
    <xf numFmtId="175" fontId="16" fillId="3" borderId="1" xfId="1" applyNumberFormat="1" applyFont="1" applyFill="1" applyBorder="1" applyAlignment="1" applyProtection="1">
      <alignment horizontal="right" wrapText="1"/>
      <protection hidden="1"/>
    </xf>
    <xf numFmtId="180" fontId="16" fillId="3" borderId="1" xfId="1" applyNumberFormat="1" applyFont="1" applyFill="1" applyBorder="1" applyAlignment="1" applyProtection="1">
      <alignment horizontal="right" wrapText="1"/>
      <protection hidden="1"/>
    </xf>
    <xf numFmtId="175" fontId="16" fillId="3" borderId="1" xfId="1" applyNumberFormat="1" applyFont="1" applyFill="1" applyBorder="1" applyAlignment="1" applyProtection="1">
      <alignment horizontal="justify" vertical="justify" wrapText="1"/>
      <protection hidden="1"/>
    </xf>
    <xf numFmtId="174" fontId="16" fillId="3" borderId="1" xfId="1" applyNumberFormat="1" applyFont="1" applyFill="1" applyBorder="1" applyAlignment="1" applyProtection="1">
      <alignment horizontal="justify" vertical="justify" wrapText="1"/>
      <protection hidden="1"/>
    </xf>
    <xf numFmtId="175" fontId="15" fillId="3" borderId="1" xfId="1" applyNumberFormat="1" applyFont="1" applyFill="1" applyBorder="1" applyAlignment="1" applyProtection="1">
      <alignment horizontal="justify" vertical="justify" wrapText="1"/>
      <protection hidden="1"/>
    </xf>
    <xf numFmtId="174" fontId="15" fillId="3" borderId="1" xfId="1" applyNumberFormat="1" applyFont="1" applyFill="1" applyBorder="1" applyAlignment="1" applyProtection="1">
      <alignment horizontal="justify" vertical="justify" wrapText="1"/>
      <protection hidden="1"/>
    </xf>
    <xf numFmtId="175" fontId="20" fillId="3" borderId="1" xfId="1" applyNumberFormat="1" applyFont="1" applyFill="1" applyBorder="1" applyAlignment="1" applyProtection="1">
      <alignment horizontal="justify" vertical="justify" wrapText="1"/>
      <protection hidden="1"/>
    </xf>
    <xf numFmtId="174" fontId="20" fillId="3" borderId="1" xfId="1" applyNumberFormat="1" applyFont="1" applyFill="1" applyBorder="1" applyAlignment="1" applyProtection="1">
      <alignment horizontal="justify" vertical="justify" wrapText="1"/>
      <protection hidden="1"/>
    </xf>
    <xf numFmtId="0" fontId="20" fillId="3" borderId="1" xfId="1" applyNumberFormat="1" applyFont="1" applyFill="1" applyBorder="1" applyAlignment="1" applyProtection="1">
      <alignment vertical="center" wrapText="1"/>
      <protection hidden="1"/>
    </xf>
    <xf numFmtId="0" fontId="19" fillId="3" borderId="1" xfId="1" applyNumberFormat="1" applyFont="1" applyFill="1" applyBorder="1" applyAlignment="1" applyProtection="1">
      <alignment vertical="center" wrapText="1"/>
      <protection hidden="1"/>
    </xf>
    <xf numFmtId="180" fontId="20" fillId="3" borderId="1" xfId="1" applyNumberFormat="1" applyFont="1" applyFill="1" applyBorder="1" applyAlignment="1" applyProtection="1">
      <alignment horizontal="right" wrapText="1"/>
      <protection hidden="1"/>
    </xf>
    <xf numFmtId="0" fontId="19" fillId="3" borderId="0" xfId="1" applyFont="1" applyFill="1" applyBorder="1"/>
    <xf numFmtId="180" fontId="15" fillId="3" borderId="1" xfId="1" applyNumberFormat="1" applyFont="1" applyFill="1" applyBorder="1" applyAlignment="1" applyProtection="1">
      <alignment horizontal="right" wrapText="1"/>
      <protection hidden="1"/>
    </xf>
    <xf numFmtId="175" fontId="19" fillId="3" borderId="1" xfId="1" applyNumberFormat="1" applyFont="1" applyFill="1" applyBorder="1" applyAlignment="1" applyProtection="1">
      <alignment horizontal="justify" vertical="justify" wrapText="1"/>
      <protection hidden="1"/>
    </xf>
    <xf numFmtId="174" fontId="19" fillId="3" borderId="1" xfId="1" applyNumberFormat="1" applyFont="1" applyFill="1" applyBorder="1" applyAlignment="1" applyProtection="1">
      <alignment horizontal="justify" vertical="justify" wrapText="1"/>
      <protection hidden="1"/>
    </xf>
    <xf numFmtId="0" fontId="20" fillId="3" borderId="0" xfId="1" applyFont="1" applyFill="1" applyBorder="1"/>
    <xf numFmtId="0" fontId="20" fillId="3" borderId="1" xfId="1" applyNumberFormat="1" applyFont="1" applyFill="1" applyBorder="1" applyAlignment="1" applyProtection="1">
      <alignment horizontal="justify" vertical="justify" wrapText="1"/>
      <protection hidden="1"/>
    </xf>
    <xf numFmtId="0" fontId="15" fillId="3" borderId="1" xfId="1" applyNumberFormat="1" applyFont="1" applyFill="1" applyBorder="1" applyAlignment="1" applyProtection="1">
      <alignment horizontal="justify" vertical="justify" wrapText="1"/>
      <protection hidden="1"/>
    </xf>
    <xf numFmtId="0" fontId="25" fillId="3" borderId="0" xfId="1" applyFont="1" applyFill="1" applyBorder="1"/>
    <xf numFmtId="49" fontId="19" fillId="3" borderId="1" xfId="1" applyNumberFormat="1" applyFont="1" applyFill="1" applyBorder="1" applyAlignment="1" applyProtection="1">
      <alignment horizontal="right" wrapText="1"/>
      <protection hidden="1"/>
    </xf>
    <xf numFmtId="0" fontId="16" fillId="3" borderId="1" xfId="1" applyNumberFormat="1" applyFont="1" applyFill="1" applyBorder="1" applyAlignment="1" applyProtection="1">
      <alignment horizontal="justify" vertical="justify" wrapText="1"/>
      <protection hidden="1"/>
    </xf>
    <xf numFmtId="0" fontId="16" fillId="3" borderId="1" xfId="1" applyNumberFormat="1" applyFont="1" applyFill="1" applyBorder="1" applyAlignment="1" applyProtection="1">
      <alignment horizontal="left" vertical="center" wrapText="1"/>
      <protection hidden="1"/>
    </xf>
    <xf numFmtId="0" fontId="19" fillId="3" borderId="1" xfId="1" applyNumberFormat="1" applyFont="1" applyFill="1" applyBorder="1" applyAlignment="1" applyProtection="1">
      <alignment horizontal="left" vertical="center" wrapText="1"/>
      <protection hidden="1"/>
    </xf>
    <xf numFmtId="0" fontId="16" fillId="3" borderId="6" xfId="1" applyNumberFormat="1" applyFont="1" applyFill="1" applyBorder="1" applyAlignment="1" applyProtection="1">
      <alignment horizontal="left" vertical="center" wrapText="1"/>
      <protection hidden="1"/>
    </xf>
    <xf numFmtId="3" fontId="16" fillId="3" borderId="6" xfId="1" applyNumberFormat="1" applyFont="1" applyFill="1" applyBorder="1" applyAlignment="1" applyProtection="1">
      <protection hidden="1"/>
    </xf>
    <xf numFmtId="3" fontId="16" fillId="3" borderId="28" xfId="1" applyNumberFormat="1" applyFont="1" applyFill="1" applyBorder="1" applyAlignment="1" applyProtection="1">
      <protection hidden="1"/>
    </xf>
    <xf numFmtId="3" fontId="16" fillId="3" borderId="26" xfId="1" applyNumberFormat="1" applyFont="1" applyFill="1" applyBorder="1" applyAlignment="1" applyProtection="1">
      <protection hidden="1"/>
    </xf>
    <xf numFmtId="0" fontId="19" fillId="3" borderId="6" xfId="1" applyNumberFormat="1" applyFont="1" applyFill="1" applyBorder="1" applyAlignment="1" applyProtection="1">
      <alignment horizontal="justify" vertical="justify" wrapText="1"/>
      <protection hidden="1"/>
    </xf>
    <xf numFmtId="0" fontId="19" fillId="3" borderId="28" xfId="1" applyNumberFormat="1" applyFont="1" applyFill="1" applyBorder="1" applyAlignment="1" applyProtection="1">
      <alignment horizontal="justify" vertical="justify" wrapText="1"/>
      <protection hidden="1"/>
    </xf>
    <xf numFmtId="0" fontId="19" fillId="3" borderId="26" xfId="1" applyNumberFormat="1" applyFont="1" applyFill="1" applyBorder="1" applyAlignment="1" applyProtection="1">
      <alignment horizontal="justify" vertical="justify" wrapText="1"/>
      <protection hidden="1"/>
    </xf>
    <xf numFmtId="3" fontId="19" fillId="3" borderId="6" xfId="1" applyNumberFormat="1" applyFont="1" applyFill="1" applyBorder="1" applyAlignment="1" applyProtection="1">
      <protection hidden="1"/>
    </xf>
    <xf numFmtId="3" fontId="19" fillId="3" borderId="28" xfId="1" applyNumberFormat="1" applyFont="1" applyFill="1" applyBorder="1" applyAlignment="1" applyProtection="1">
      <protection hidden="1"/>
    </xf>
    <xf numFmtId="3" fontId="19" fillId="3" borderId="26" xfId="1" applyNumberFormat="1" applyFont="1" applyFill="1" applyBorder="1" applyAlignment="1" applyProtection="1">
      <protection hidden="1"/>
    </xf>
    <xf numFmtId="0" fontId="16" fillId="3" borderId="6" xfId="1" applyNumberFormat="1" applyFont="1" applyFill="1" applyBorder="1" applyAlignment="1" applyProtection="1">
      <alignment horizontal="justify" vertical="justify" wrapText="1"/>
      <protection hidden="1"/>
    </xf>
    <xf numFmtId="0" fontId="16" fillId="3" borderId="28" xfId="1" applyNumberFormat="1" applyFont="1" applyFill="1" applyBorder="1" applyAlignment="1" applyProtection="1">
      <alignment horizontal="justify" vertical="justify" wrapText="1"/>
      <protection hidden="1"/>
    </xf>
    <xf numFmtId="0" fontId="16" fillId="3" borderId="26" xfId="1" applyNumberFormat="1" applyFont="1" applyFill="1" applyBorder="1" applyAlignment="1" applyProtection="1">
      <alignment horizontal="justify" vertical="justify" wrapText="1"/>
      <protection hidden="1"/>
    </xf>
    <xf numFmtId="0" fontId="15" fillId="3" borderId="1" xfId="1" applyNumberFormat="1" applyFont="1" applyFill="1" applyBorder="1" applyAlignment="1" applyProtection="1">
      <alignment horizontal="left" vertical="center" wrapText="1"/>
      <protection hidden="1"/>
    </xf>
    <xf numFmtId="0" fontId="15" fillId="3" borderId="6" xfId="1" applyNumberFormat="1" applyFont="1" applyFill="1" applyBorder="1" applyAlignment="1" applyProtection="1">
      <alignment horizontal="justify" vertical="justify" wrapText="1"/>
      <protection hidden="1"/>
    </xf>
    <xf numFmtId="0" fontId="15" fillId="3" borderId="28" xfId="1" applyNumberFormat="1" applyFont="1" applyFill="1" applyBorder="1" applyAlignment="1" applyProtection="1">
      <alignment horizontal="justify" vertical="justify" wrapText="1"/>
      <protection hidden="1"/>
    </xf>
    <xf numFmtId="0" fontId="15" fillId="3" borderId="28" xfId="0" applyFont="1" applyFill="1" applyBorder="1" applyAlignment="1">
      <alignment horizontal="justify" vertical="justify" wrapText="1"/>
    </xf>
    <xf numFmtId="0" fontId="15" fillId="3" borderId="26" xfId="0" applyFont="1" applyFill="1" applyBorder="1" applyAlignment="1">
      <alignment horizontal="justify" vertical="top" wrapText="1"/>
    </xf>
    <xf numFmtId="3" fontId="15" fillId="3" borderId="6" xfId="1" applyNumberFormat="1" applyFont="1" applyFill="1" applyBorder="1" applyAlignment="1" applyProtection="1">
      <protection hidden="1"/>
    </xf>
    <xf numFmtId="3" fontId="15" fillId="3" borderId="28" xfId="1" applyNumberFormat="1" applyFont="1" applyFill="1" applyBorder="1" applyAlignment="1" applyProtection="1">
      <protection hidden="1"/>
    </xf>
    <xf numFmtId="3" fontId="15" fillId="3" borderId="26" xfId="1" applyNumberFormat="1" applyFont="1" applyFill="1" applyBorder="1" applyAlignment="1" applyProtection="1">
      <protection hidden="1"/>
    </xf>
    <xf numFmtId="0" fontId="15" fillId="3" borderId="0" xfId="1" applyFont="1" applyFill="1" applyBorder="1"/>
    <xf numFmtId="0" fontId="15" fillId="3" borderId="1" xfId="1" applyNumberFormat="1" applyFont="1" applyFill="1" applyBorder="1" applyAlignment="1" applyProtection="1">
      <alignment horizontal="justify" vertical="justify"/>
      <protection hidden="1"/>
    </xf>
    <xf numFmtId="0" fontId="16" fillId="3" borderId="1" xfId="1" applyNumberFormat="1" applyFont="1" applyFill="1" applyBorder="1" applyAlignment="1" applyProtection="1">
      <alignment horizontal="right" wrapText="1"/>
      <protection hidden="1"/>
    </xf>
    <xf numFmtId="0" fontId="16" fillId="3" borderId="1" xfId="1" applyNumberFormat="1" applyFont="1" applyFill="1" applyBorder="1" applyAlignment="1" applyProtection="1">
      <protection hidden="1"/>
    </xf>
    <xf numFmtId="0" fontId="16" fillId="3" borderId="1" xfId="1" applyNumberFormat="1" applyFont="1" applyFill="1" applyBorder="1" applyAlignment="1" applyProtection="1">
      <alignment wrapText="1"/>
      <protection hidden="1"/>
    </xf>
    <xf numFmtId="3" fontId="16" fillId="3" borderId="1" xfId="1" applyNumberFormat="1" applyFont="1" applyFill="1" applyBorder="1" applyAlignment="1" applyProtection="1">
      <alignment wrapText="1"/>
      <protection hidden="1"/>
    </xf>
    <xf numFmtId="0" fontId="16" fillId="3" borderId="0" xfId="1" applyFont="1" applyFill="1" applyBorder="1" applyAlignment="1">
      <alignment horizontal="right"/>
    </xf>
    <xf numFmtId="49" fontId="0" fillId="3" borderId="0" xfId="0" applyNumberFormat="1" applyFill="1" applyAlignment="1"/>
    <xf numFmtId="0" fontId="0" fillId="3" borderId="0" xfId="0" applyFill="1" applyAlignment="1">
      <alignment wrapText="1"/>
    </xf>
    <xf numFmtId="0" fontId="0" fillId="3" borderId="0" xfId="0" applyFill="1" applyAlignment="1"/>
    <xf numFmtId="0" fontId="0" fillId="3" borderId="0" xfId="0" applyFill="1"/>
    <xf numFmtId="0" fontId="1" fillId="3" borderId="0" xfId="0" applyFont="1" applyFill="1" applyAlignment="1">
      <alignment horizontal="left"/>
    </xf>
    <xf numFmtId="172" fontId="1" fillId="3" borderId="0" xfId="1" applyNumberFormat="1" applyFont="1" applyFill="1" applyAlignment="1" applyProtection="1">
      <protection hidden="1"/>
    </xf>
    <xf numFmtId="0" fontId="1" fillId="3" borderId="0" xfId="1" applyNumberFormat="1" applyFont="1" applyFill="1" applyAlignment="1" applyProtection="1">
      <protection hidden="1"/>
    </xf>
    <xf numFmtId="49" fontId="2" fillId="3" borderId="0" xfId="0" applyNumberFormat="1" applyFont="1" applyFill="1" applyAlignment="1"/>
    <xf numFmtId="0" fontId="2" fillId="3" borderId="0" xfId="0" applyFont="1" applyFill="1" applyAlignment="1">
      <alignment wrapText="1"/>
    </xf>
    <xf numFmtId="0" fontId="2" fillId="3" borderId="0" xfId="0" applyFont="1" applyFill="1" applyAlignment="1"/>
    <xf numFmtId="0" fontId="2" fillId="3" borderId="0" xfId="0" applyFont="1" applyFill="1"/>
    <xf numFmtId="0" fontId="2" fillId="3" borderId="0" xfId="0" applyFont="1" applyFill="1" applyAlignment="1">
      <alignment horizontal="right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49" fontId="1" fillId="3" borderId="1" xfId="0" applyNumberFormat="1" applyFont="1" applyFill="1" applyBorder="1" applyAlignment="1"/>
    <xf numFmtId="0" fontId="1" fillId="3" borderId="1" xfId="0" applyFont="1" applyFill="1" applyBorder="1" applyAlignment="1">
      <alignment horizontal="justify" vertical="distributed" wrapText="1"/>
    </xf>
    <xf numFmtId="4" fontId="1" fillId="3" borderId="1" xfId="0" applyNumberFormat="1" applyFont="1" applyFill="1" applyBorder="1" applyAlignment="1"/>
    <xf numFmtId="4" fontId="0" fillId="3" borderId="0" xfId="0" applyNumberFormat="1" applyFill="1"/>
    <xf numFmtId="4" fontId="1" fillId="3" borderId="1" xfId="0" applyNumberFormat="1" applyFont="1" applyFill="1" applyBorder="1" applyAlignment="1">
      <alignment horizontal="right"/>
    </xf>
    <xf numFmtId="0" fontId="0" fillId="3" borderId="0" xfId="0" applyFill="1" applyAlignment="1">
      <alignment horizontal="justify" vertical="distributed" wrapText="1"/>
    </xf>
    <xf numFmtId="4" fontId="0" fillId="3" borderId="0" xfId="0" applyNumberFormat="1" applyFill="1" applyAlignment="1"/>
    <xf numFmtId="0" fontId="16" fillId="3" borderId="1" xfId="1" applyNumberFormat="1" applyFont="1" applyFill="1" applyBorder="1" applyAlignment="1" applyProtection="1">
      <alignment vertical="center" wrapText="1"/>
      <protection hidden="1"/>
    </xf>
    <xf numFmtId="3" fontId="16" fillId="3" borderId="1" xfId="1" applyNumberFormat="1" applyFont="1" applyFill="1" applyBorder="1" applyAlignment="1" applyProtection="1">
      <protection hidden="1"/>
    </xf>
    <xf numFmtId="0" fontId="1" fillId="3" borderId="0" xfId="0" applyFont="1" applyFill="1" applyAlignment="1">
      <alignment horizontal="left"/>
    </xf>
    <xf numFmtId="179" fontId="15" fillId="0" borderId="1" xfId="1" applyNumberFormat="1" applyFont="1" applyFill="1" applyBorder="1" applyAlignment="1" applyProtection="1">
      <alignment wrapText="1"/>
      <protection hidden="1"/>
    </xf>
    <xf numFmtId="180" fontId="15" fillId="0" borderId="1" xfId="1" applyNumberFormat="1" applyFont="1" applyFill="1" applyBorder="1" applyAlignment="1" applyProtection="1">
      <alignment horizontal="right" wrapText="1"/>
      <protection hidden="1"/>
    </xf>
    <xf numFmtId="0" fontId="5" fillId="0" borderId="0" xfId="1" applyNumberFormat="1" applyFont="1" applyFill="1" applyAlignment="1" applyProtection="1">
      <protection hidden="1"/>
    </xf>
    <xf numFmtId="0" fontId="16" fillId="0" borderId="0" xfId="1" applyFont="1" applyBorder="1" applyAlignment="1">
      <alignment horizontal="left" vertical="top"/>
    </xf>
    <xf numFmtId="0" fontId="1" fillId="3" borderId="0" xfId="0" applyFont="1" applyFill="1" applyAlignment="1">
      <alignment horizontal="left"/>
    </xf>
    <xf numFmtId="49" fontId="3" fillId="3" borderId="0" xfId="0" quotePrefix="1" applyNumberFormat="1" applyFont="1" applyFill="1" applyAlignment="1">
      <alignment horizontal="center" wrapText="1"/>
    </xf>
    <xf numFmtId="49" fontId="3" fillId="3" borderId="0" xfId="0" applyNumberFormat="1" applyFont="1" applyFill="1" applyAlignment="1">
      <alignment horizontal="center" wrapText="1"/>
    </xf>
    <xf numFmtId="0" fontId="3" fillId="0" borderId="0" xfId="0" applyFont="1" applyAlignment="1">
      <alignment horizontal="center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0" xfId="1" applyNumberFormat="1" applyFont="1" applyFill="1" applyAlignment="1" applyProtection="1">
      <alignment horizontal="center" vertical="distributed"/>
      <protection hidden="1"/>
    </xf>
    <xf numFmtId="175" fontId="11" fillId="0" borderId="10" xfId="1" applyNumberFormat="1" applyFont="1" applyFill="1" applyBorder="1" applyAlignment="1" applyProtection="1">
      <alignment horizontal="center"/>
      <protection hidden="1"/>
    </xf>
    <xf numFmtId="175" fontId="11" fillId="0" borderId="1" xfId="1" applyNumberFormat="1" applyFont="1" applyFill="1" applyBorder="1" applyAlignment="1" applyProtection="1">
      <alignment horizontal="center"/>
      <protection hidden="1"/>
    </xf>
    <xf numFmtId="180" fontId="11" fillId="0" borderId="6" xfId="1" applyNumberFormat="1" applyFont="1" applyFill="1" applyBorder="1" applyAlignment="1" applyProtection="1">
      <alignment wrapText="1"/>
      <protection hidden="1"/>
    </xf>
    <xf numFmtId="180" fontId="11" fillId="0" borderId="26" xfId="1" applyNumberFormat="1" applyFont="1" applyFill="1" applyBorder="1" applyAlignment="1" applyProtection="1">
      <alignment wrapText="1"/>
      <protection hidden="1"/>
    </xf>
    <xf numFmtId="0" fontId="10" fillId="0" borderId="0" xfId="0" applyFont="1" applyFill="1" applyAlignment="1">
      <alignment horizontal="center" wrapText="1"/>
    </xf>
    <xf numFmtId="0" fontId="0" fillId="0" borderId="0" xfId="0"/>
    <xf numFmtId="174" fontId="13" fillId="0" borderId="35" xfId="1" applyNumberFormat="1" applyFont="1" applyFill="1" applyBorder="1" applyAlignment="1" applyProtection="1">
      <alignment wrapText="1"/>
      <protection hidden="1"/>
    </xf>
    <xf numFmtId="174" fontId="13" fillId="0" borderId="36" xfId="1" applyNumberFormat="1" applyFont="1" applyFill="1" applyBorder="1" applyAlignment="1" applyProtection="1">
      <alignment wrapText="1"/>
      <protection hidden="1"/>
    </xf>
    <xf numFmtId="174" fontId="13" fillId="0" borderId="37" xfId="1" applyNumberFormat="1" applyFont="1" applyFill="1" applyBorder="1" applyAlignment="1" applyProtection="1">
      <alignment wrapText="1"/>
      <protection hidden="1"/>
    </xf>
    <xf numFmtId="174" fontId="13" fillId="0" borderId="24" xfId="1" applyNumberFormat="1" applyFont="1" applyFill="1" applyBorder="1" applyAlignment="1" applyProtection="1">
      <alignment wrapText="1"/>
      <protection hidden="1"/>
    </xf>
    <xf numFmtId="174" fontId="13" fillId="0" borderId="6" xfId="1" applyNumberFormat="1" applyFont="1" applyFill="1" applyBorder="1" applyAlignment="1" applyProtection="1">
      <alignment wrapText="1"/>
      <protection hidden="1"/>
    </xf>
    <xf numFmtId="174" fontId="13" fillId="0" borderId="28" xfId="1" applyNumberFormat="1" applyFont="1" applyFill="1" applyBorder="1" applyAlignment="1" applyProtection="1">
      <alignment wrapText="1"/>
      <protection hidden="1"/>
    </xf>
    <xf numFmtId="174" fontId="13" fillId="0" borderId="26" xfId="1" applyNumberFormat="1" applyFont="1" applyFill="1" applyBorder="1" applyAlignment="1" applyProtection="1">
      <alignment wrapText="1"/>
      <protection hidden="1"/>
    </xf>
    <xf numFmtId="180" fontId="13" fillId="0" borderId="6" xfId="1" applyNumberFormat="1" applyFont="1" applyFill="1" applyBorder="1" applyAlignment="1" applyProtection="1">
      <alignment wrapText="1"/>
      <protection hidden="1"/>
    </xf>
    <xf numFmtId="180" fontId="13" fillId="0" borderId="28" xfId="1" applyNumberFormat="1" applyFont="1" applyFill="1" applyBorder="1" applyAlignment="1" applyProtection="1">
      <alignment wrapText="1"/>
      <protection hidden="1"/>
    </xf>
    <xf numFmtId="180" fontId="13" fillId="0" borderId="24" xfId="1" applyNumberFormat="1" applyFont="1" applyFill="1" applyBorder="1" applyAlignment="1" applyProtection="1">
      <alignment wrapText="1"/>
      <protection hidden="1"/>
    </xf>
    <xf numFmtId="180" fontId="11" fillId="0" borderId="28" xfId="1" applyNumberFormat="1" applyFont="1" applyFill="1" applyBorder="1" applyAlignment="1" applyProtection="1">
      <alignment wrapText="1"/>
      <protection hidden="1"/>
    </xf>
    <xf numFmtId="180" fontId="11" fillId="0" borderId="1" xfId="1" applyNumberFormat="1" applyFont="1" applyFill="1" applyBorder="1" applyAlignment="1" applyProtection="1">
      <alignment wrapText="1"/>
      <protection hidden="1"/>
    </xf>
    <xf numFmtId="180" fontId="11" fillId="0" borderId="24" xfId="1" applyNumberFormat="1" applyFont="1" applyFill="1" applyBorder="1" applyAlignment="1" applyProtection="1">
      <alignment wrapText="1"/>
      <protection hidden="1"/>
    </xf>
    <xf numFmtId="180" fontId="13" fillId="3" borderId="6" xfId="1" applyNumberFormat="1" applyFont="1" applyFill="1" applyBorder="1" applyAlignment="1" applyProtection="1">
      <alignment horizontal="left" wrapText="1"/>
      <protection hidden="1"/>
    </xf>
    <xf numFmtId="180" fontId="13" fillId="3" borderId="28" xfId="1" applyNumberFormat="1" applyFont="1" applyFill="1" applyBorder="1" applyAlignment="1" applyProtection="1">
      <alignment horizontal="left" wrapText="1"/>
      <protection hidden="1"/>
    </xf>
    <xf numFmtId="180" fontId="13" fillId="3" borderId="26" xfId="1" applyNumberFormat="1" applyFont="1" applyFill="1" applyBorder="1" applyAlignment="1" applyProtection="1">
      <alignment horizontal="left" wrapText="1"/>
      <protection hidden="1"/>
    </xf>
    <xf numFmtId="180" fontId="11" fillId="3" borderId="6" xfId="1" applyNumberFormat="1" applyFont="1" applyFill="1" applyBorder="1" applyAlignment="1" applyProtection="1">
      <alignment horizontal="left" wrapText="1"/>
      <protection hidden="1"/>
    </xf>
    <xf numFmtId="180" fontId="11" fillId="3" borderId="26" xfId="1" applyNumberFormat="1" applyFont="1" applyFill="1" applyBorder="1" applyAlignment="1" applyProtection="1">
      <alignment horizontal="left" wrapText="1"/>
      <protection hidden="1"/>
    </xf>
    <xf numFmtId="174" fontId="13" fillId="0" borderId="34" xfId="1" applyNumberFormat="1" applyFont="1" applyFill="1" applyBorder="1" applyAlignment="1" applyProtection="1">
      <alignment wrapText="1"/>
      <protection hidden="1"/>
    </xf>
    <xf numFmtId="174" fontId="13" fillId="0" borderId="1" xfId="1" applyNumberFormat="1" applyFont="1" applyFill="1" applyBorder="1" applyAlignment="1" applyProtection="1">
      <alignment wrapText="1"/>
      <protection hidden="1"/>
    </xf>
    <xf numFmtId="174" fontId="13" fillId="0" borderId="27" xfId="1" applyNumberFormat="1" applyFont="1" applyFill="1" applyBorder="1" applyAlignment="1" applyProtection="1">
      <alignment wrapText="1"/>
      <protection hidden="1"/>
    </xf>
    <xf numFmtId="174" fontId="13" fillId="0" borderId="25" xfId="1" applyNumberFormat="1" applyFont="1" applyFill="1" applyBorder="1" applyAlignment="1" applyProtection="1">
      <alignment horizontal="left" wrapText="1"/>
      <protection hidden="1"/>
    </xf>
    <xf numFmtId="174" fontId="13" fillId="0" borderId="28" xfId="1" applyNumberFormat="1" applyFont="1" applyFill="1" applyBorder="1" applyAlignment="1" applyProtection="1">
      <alignment horizontal="left" wrapText="1"/>
      <protection hidden="1"/>
    </xf>
    <xf numFmtId="174" fontId="13" fillId="0" borderId="26" xfId="1" applyNumberFormat="1" applyFont="1" applyFill="1" applyBorder="1" applyAlignment="1" applyProtection="1">
      <alignment horizontal="left" wrapText="1"/>
      <protection hidden="1"/>
    </xf>
    <xf numFmtId="0" fontId="11" fillId="0" borderId="1" xfId="1" applyFont="1" applyFill="1" applyBorder="1" applyAlignment="1" applyProtection="1">
      <protection hidden="1"/>
    </xf>
    <xf numFmtId="0" fontId="0" fillId="0" borderId="1" xfId="0" applyBorder="1" applyAlignment="1"/>
    <xf numFmtId="174" fontId="11" fillId="0" borderId="1" xfId="1" applyNumberFormat="1" applyFont="1" applyFill="1" applyBorder="1" applyAlignment="1" applyProtection="1">
      <alignment wrapText="1"/>
      <protection hidden="1"/>
    </xf>
    <xf numFmtId="0" fontId="16" fillId="0" borderId="6" xfId="1" applyNumberFormat="1" applyFont="1" applyFill="1" applyBorder="1" applyAlignment="1" applyProtection="1">
      <alignment vertical="center" wrapText="1"/>
      <protection hidden="1"/>
    </xf>
    <xf numFmtId="0" fontId="16" fillId="0" borderId="28" xfId="1" applyNumberFormat="1" applyFont="1" applyFill="1" applyBorder="1" applyAlignment="1" applyProtection="1">
      <alignment vertical="center" wrapText="1"/>
      <protection hidden="1"/>
    </xf>
    <xf numFmtId="0" fontId="16" fillId="0" borderId="26" xfId="1" applyNumberFormat="1" applyFont="1" applyFill="1" applyBorder="1" applyAlignment="1" applyProtection="1">
      <alignment vertical="center" wrapText="1"/>
      <protection hidden="1"/>
    </xf>
    <xf numFmtId="0" fontId="15" fillId="0" borderId="6" xfId="1" applyNumberFormat="1" applyFont="1" applyFill="1" applyBorder="1" applyAlignment="1" applyProtection="1">
      <alignment vertical="center" wrapText="1"/>
      <protection hidden="1"/>
    </xf>
    <xf numFmtId="0" fontId="15" fillId="0" borderId="28" xfId="1" applyNumberFormat="1" applyFont="1" applyFill="1" applyBorder="1" applyAlignment="1" applyProtection="1">
      <alignment vertical="center" wrapText="1"/>
      <protection hidden="1"/>
    </xf>
    <xf numFmtId="0" fontId="15" fillId="0" borderId="26" xfId="1" applyNumberFormat="1" applyFont="1" applyFill="1" applyBorder="1" applyAlignment="1" applyProtection="1">
      <alignment vertical="center" wrapText="1"/>
      <protection hidden="1"/>
    </xf>
    <xf numFmtId="3" fontId="15" fillId="0" borderId="1" xfId="1" applyNumberFormat="1" applyFont="1" applyFill="1" applyBorder="1" applyAlignment="1" applyProtection="1">
      <protection hidden="1"/>
    </xf>
    <xf numFmtId="175" fontId="16" fillId="0" borderId="1" xfId="1" applyNumberFormat="1" applyFont="1" applyFill="1" applyBorder="1" applyAlignment="1" applyProtection="1">
      <alignment vertical="center" wrapText="1"/>
      <protection hidden="1"/>
    </xf>
    <xf numFmtId="0" fontId="16" fillId="0" borderId="1" xfId="1" applyNumberFormat="1" applyFont="1" applyFill="1" applyBorder="1" applyAlignment="1" applyProtection="1">
      <alignment vertical="center" wrapText="1"/>
      <protection hidden="1"/>
    </xf>
    <xf numFmtId="3" fontId="16" fillId="0" borderId="1" xfId="1" applyNumberFormat="1" applyFont="1" applyFill="1" applyBorder="1" applyAlignment="1" applyProtection="1">
      <protection hidden="1"/>
    </xf>
    <xf numFmtId="175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175" fontId="15" fillId="0" borderId="1" xfId="1" applyNumberFormat="1" applyFont="1" applyFill="1" applyBorder="1" applyAlignment="1" applyProtection="1">
      <alignment vertical="center" wrapText="1"/>
      <protection hidden="1"/>
    </xf>
    <xf numFmtId="175" fontId="15" fillId="0" borderId="6" xfId="1" applyNumberFormat="1" applyFont="1" applyFill="1" applyBorder="1" applyAlignment="1" applyProtection="1">
      <alignment horizontal="justify" vertical="justify" wrapText="1"/>
      <protection hidden="1"/>
    </xf>
    <xf numFmtId="175" fontId="15" fillId="0" borderId="28" xfId="1" applyNumberFormat="1" applyFont="1" applyFill="1" applyBorder="1" applyAlignment="1" applyProtection="1">
      <alignment horizontal="justify" vertical="justify" wrapText="1"/>
      <protection hidden="1"/>
    </xf>
    <xf numFmtId="175" fontId="15" fillId="0" borderId="26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0" xfId="1" applyNumberFormat="1" applyFont="1" applyFill="1" applyBorder="1" applyAlignment="1" applyProtection="1">
      <alignment horizontal="center"/>
      <protection hidden="1"/>
    </xf>
    <xf numFmtId="0" fontId="26" fillId="0" borderId="0" xfId="0" applyFont="1" applyBorder="1" applyAlignment="1"/>
    <xf numFmtId="0" fontId="15" fillId="0" borderId="1" xfId="1" applyNumberFormat="1" applyFont="1" applyFill="1" applyBorder="1" applyAlignment="1" applyProtection="1">
      <alignment horizontal="center" vertical="justify"/>
      <protection hidden="1"/>
    </xf>
    <xf numFmtId="0" fontId="15" fillId="0" borderId="1" xfId="1" applyNumberFormat="1" applyFont="1" applyFill="1" applyBorder="1" applyAlignment="1" applyProtection="1">
      <alignment vertical="center" wrapText="1"/>
      <protection hidden="1"/>
    </xf>
    <xf numFmtId="0" fontId="16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28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26" xfId="1" applyNumberFormat="1" applyFont="1" applyFill="1" applyBorder="1" applyAlignment="1" applyProtection="1">
      <alignment horizontal="justify" vertical="justify" wrapText="1"/>
      <protection hidden="1"/>
    </xf>
    <xf numFmtId="3" fontId="16" fillId="0" borderId="6" xfId="1" applyNumberFormat="1" applyFont="1" applyFill="1" applyBorder="1" applyAlignment="1" applyProtection="1">
      <protection hidden="1"/>
    </xf>
    <xf numFmtId="3" fontId="16" fillId="0" borderId="28" xfId="1" applyNumberFormat="1" applyFont="1" applyFill="1" applyBorder="1" applyAlignment="1" applyProtection="1">
      <protection hidden="1"/>
    </xf>
    <xf numFmtId="3" fontId="16" fillId="0" borderId="26" xfId="1" applyNumberFormat="1" applyFont="1" applyFill="1" applyBorder="1" applyAlignment="1" applyProtection="1">
      <protection hidden="1"/>
    </xf>
    <xf numFmtId="0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6" xfId="1" applyNumberFormat="1" applyFont="1" applyFill="1" applyBorder="1" applyAlignment="1" applyProtection="1">
      <alignment horizontal="left" vertical="justify" wrapText="1"/>
      <protection hidden="1"/>
    </xf>
    <xf numFmtId="0" fontId="16" fillId="0" borderId="28" xfId="1" applyNumberFormat="1" applyFont="1" applyFill="1" applyBorder="1" applyAlignment="1" applyProtection="1">
      <alignment horizontal="left" vertical="justify" wrapText="1"/>
      <protection hidden="1"/>
    </xf>
    <xf numFmtId="0" fontId="16" fillId="0" borderId="26" xfId="1" applyNumberFormat="1" applyFont="1" applyFill="1" applyBorder="1" applyAlignment="1" applyProtection="1">
      <alignment horizontal="left" vertical="justify" wrapText="1"/>
      <protection hidden="1"/>
    </xf>
    <xf numFmtId="0" fontId="16" fillId="0" borderId="1" xfId="1" applyNumberFormat="1" applyFont="1" applyFill="1" applyBorder="1" applyAlignment="1" applyProtection="1">
      <alignment horizontal="left" vertical="center" wrapText="1"/>
      <protection hidden="1"/>
    </xf>
    <xf numFmtId="0" fontId="26" fillId="0" borderId="1" xfId="0" applyFont="1" applyBorder="1" applyAlignment="1">
      <alignment vertical="center" wrapText="1"/>
    </xf>
    <xf numFmtId="175" fontId="16" fillId="0" borderId="6" xfId="1" applyNumberFormat="1" applyFont="1" applyFill="1" applyBorder="1" applyAlignment="1" applyProtection="1">
      <alignment horizontal="justify" vertical="justify" wrapText="1"/>
      <protection hidden="1"/>
    </xf>
    <xf numFmtId="175" fontId="16" fillId="0" borderId="28" xfId="1" applyNumberFormat="1" applyFont="1" applyFill="1" applyBorder="1" applyAlignment="1" applyProtection="1">
      <alignment horizontal="justify" vertical="justify" wrapText="1"/>
      <protection hidden="1"/>
    </xf>
    <xf numFmtId="175" fontId="16" fillId="0" borderId="26" xfId="1" applyNumberFormat="1" applyFont="1" applyFill="1" applyBorder="1" applyAlignment="1" applyProtection="1">
      <alignment horizontal="justify" vertical="justify" wrapText="1"/>
      <protection hidden="1"/>
    </xf>
    <xf numFmtId="0" fontId="16" fillId="3" borderId="6" xfId="1" applyNumberFormat="1" applyFont="1" applyFill="1" applyBorder="1" applyAlignment="1" applyProtection="1">
      <alignment horizontal="left" vertical="justify" wrapText="1"/>
      <protection hidden="1"/>
    </xf>
    <xf numFmtId="0" fontId="16" fillId="3" borderId="28" xfId="1" applyNumberFormat="1" applyFont="1" applyFill="1" applyBorder="1" applyAlignment="1" applyProtection="1">
      <alignment horizontal="left" vertical="justify" wrapText="1"/>
      <protection hidden="1"/>
    </xf>
    <xf numFmtId="0" fontId="16" fillId="3" borderId="26" xfId="1" applyNumberFormat="1" applyFont="1" applyFill="1" applyBorder="1" applyAlignment="1" applyProtection="1">
      <alignment horizontal="left" vertical="justify" wrapText="1"/>
      <protection hidden="1"/>
    </xf>
    <xf numFmtId="0" fontId="20" fillId="3" borderId="1" xfId="1" applyNumberFormat="1" applyFont="1" applyFill="1" applyBorder="1" applyAlignment="1" applyProtection="1">
      <alignment horizontal="left" vertical="center" wrapText="1"/>
      <protection hidden="1"/>
    </xf>
    <xf numFmtId="175" fontId="19" fillId="3" borderId="1" xfId="1" applyNumberFormat="1" applyFont="1" applyFill="1" applyBorder="1" applyAlignment="1" applyProtection="1">
      <alignment horizontal="justify" vertical="justify" wrapText="1"/>
      <protection hidden="1"/>
    </xf>
    <xf numFmtId="0" fontId="16" fillId="3" borderId="1" xfId="1" applyNumberFormat="1" applyFont="1" applyFill="1" applyBorder="1" applyAlignment="1" applyProtection="1">
      <alignment horizontal="justify" vertical="justify" wrapText="1"/>
      <protection hidden="1"/>
    </xf>
    <xf numFmtId="0" fontId="15" fillId="3" borderId="0" xfId="1" applyNumberFormat="1" applyFont="1" applyFill="1" applyBorder="1" applyAlignment="1" applyProtection="1">
      <alignment horizontal="center" wrapText="1"/>
      <protection hidden="1"/>
    </xf>
    <xf numFmtId="0" fontId="26" fillId="3" borderId="0" xfId="0" applyFont="1" applyFill="1" applyBorder="1" applyAlignment="1">
      <alignment wrapText="1"/>
    </xf>
    <xf numFmtId="0" fontId="15" fillId="3" borderId="1" xfId="1" applyNumberFormat="1" applyFont="1" applyFill="1" applyBorder="1" applyAlignment="1" applyProtection="1">
      <alignment horizontal="center" vertical="justify"/>
      <protection hidden="1"/>
    </xf>
    <xf numFmtId="175" fontId="15" fillId="3" borderId="1" xfId="1" applyNumberFormat="1" applyFont="1" applyFill="1" applyBorder="1" applyAlignment="1" applyProtection="1">
      <alignment vertical="center" wrapText="1"/>
      <protection hidden="1"/>
    </xf>
    <xf numFmtId="3" fontId="15" fillId="3" borderId="1" xfId="1" applyNumberFormat="1" applyFont="1" applyFill="1" applyBorder="1" applyAlignment="1" applyProtection="1">
      <protection hidden="1"/>
    </xf>
    <xf numFmtId="175" fontId="16" fillId="3" borderId="6" xfId="1" applyNumberFormat="1" applyFont="1" applyFill="1" applyBorder="1" applyAlignment="1" applyProtection="1">
      <alignment vertical="center" wrapText="1"/>
      <protection hidden="1"/>
    </xf>
    <xf numFmtId="175" fontId="16" fillId="3" borderId="28" xfId="1" applyNumberFormat="1" applyFont="1" applyFill="1" applyBorder="1" applyAlignment="1" applyProtection="1">
      <alignment vertical="center" wrapText="1"/>
      <protection hidden="1"/>
    </xf>
    <xf numFmtId="175" fontId="16" fillId="3" borderId="26" xfId="1" applyNumberFormat="1" applyFont="1" applyFill="1" applyBorder="1" applyAlignment="1" applyProtection="1">
      <alignment vertical="center" wrapText="1"/>
      <protection hidden="1"/>
    </xf>
    <xf numFmtId="3" fontId="16" fillId="3" borderId="6" xfId="1" applyNumberFormat="1" applyFont="1" applyFill="1" applyBorder="1" applyAlignment="1" applyProtection="1">
      <protection hidden="1"/>
    </xf>
    <xf numFmtId="3" fontId="16" fillId="3" borderId="28" xfId="1" applyNumberFormat="1" applyFont="1" applyFill="1" applyBorder="1" applyAlignment="1" applyProtection="1">
      <protection hidden="1"/>
    </xf>
    <xf numFmtId="3" fontId="16" fillId="3" borderId="26" xfId="1" applyNumberFormat="1" applyFont="1" applyFill="1" applyBorder="1" applyAlignment="1" applyProtection="1">
      <protection hidden="1"/>
    </xf>
    <xf numFmtId="175" fontId="13" fillId="3" borderId="1" xfId="1" applyNumberFormat="1" applyFont="1" applyFill="1" applyBorder="1" applyAlignment="1" applyProtection="1">
      <alignment vertical="center" wrapText="1"/>
      <protection hidden="1"/>
    </xf>
    <xf numFmtId="3" fontId="16" fillId="3" borderId="1" xfId="1" applyNumberFormat="1" applyFont="1" applyFill="1" applyBorder="1" applyAlignment="1" applyProtection="1">
      <protection hidden="1"/>
    </xf>
    <xf numFmtId="0" fontId="16" fillId="3" borderId="6" xfId="1" applyNumberFormat="1" applyFont="1" applyFill="1" applyBorder="1" applyAlignment="1" applyProtection="1">
      <alignment vertical="center" wrapText="1"/>
      <protection hidden="1"/>
    </xf>
    <xf numFmtId="0" fontId="16" fillId="3" borderId="28" xfId="1" applyNumberFormat="1" applyFont="1" applyFill="1" applyBorder="1" applyAlignment="1" applyProtection="1">
      <alignment vertical="center" wrapText="1"/>
      <protection hidden="1"/>
    </xf>
    <xf numFmtId="0" fontId="16" fillId="3" borderId="26" xfId="1" applyNumberFormat="1" applyFont="1" applyFill="1" applyBorder="1" applyAlignment="1" applyProtection="1">
      <alignment vertical="center" wrapText="1"/>
      <protection hidden="1"/>
    </xf>
    <xf numFmtId="3" fontId="19" fillId="3" borderId="1" xfId="1" applyNumberFormat="1" applyFont="1" applyFill="1" applyBorder="1" applyAlignment="1" applyProtection="1">
      <protection hidden="1"/>
    </xf>
    <xf numFmtId="0" fontId="16" fillId="3" borderId="1" xfId="1" applyNumberFormat="1" applyFont="1" applyFill="1" applyBorder="1" applyAlignment="1" applyProtection="1">
      <alignment vertical="center" wrapText="1"/>
      <protection hidden="1"/>
    </xf>
    <xf numFmtId="0" fontId="20" fillId="3" borderId="1" xfId="1" applyNumberFormat="1" applyFont="1" applyFill="1" applyBorder="1" applyAlignment="1" applyProtection="1">
      <alignment horizontal="justify" vertical="justify" wrapText="1"/>
      <protection hidden="1"/>
    </xf>
    <xf numFmtId="3" fontId="20" fillId="3" borderId="1" xfId="1" applyNumberFormat="1" applyFont="1" applyFill="1" applyBorder="1" applyAlignment="1" applyProtection="1">
      <protection hidden="1"/>
    </xf>
    <xf numFmtId="0" fontId="20" fillId="3" borderId="1" xfId="1" applyNumberFormat="1" applyFont="1" applyFill="1" applyBorder="1" applyAlignment="1" applyProtection="1">
      <alignment vertical="center" wrapText="1"/>
      <protection hidden="1"/>
    </xf>
    <xf numFmtId="0" fontId="19" fillId="3" borderId="1" xfId="1" applyNumberFormat="1" applyFont="1" applyFill="1" applyBorder="1" applyAlignment="1" applyProtection="1">
      <alignment horizontal="justify" vertical="justify" wrapText="1"/>
      <protection hidden="1"/>
    </xf>
    <xf numFmtId="0" fontId="19" fillId="3" borderId="6" xfId="1" applyNumberFormat="1" applyFont="1" applyFill="1" applyBorder="1" applyAlignment="1" applyProtection="1">
      <alignment vertical="center" wrapText="1"/>
      <protection hidden="1"/>
    </xf>
    <xf numFmtId="0" fontId="19" fillId="3" borderId="28" xfId="1" applyNumberFormat="1" applyFont="1" applyFill="1" applyBorder="1" applyAlignment="1" applyProtection="1">
      <alignment vertical="center" wrapText="1"/>
      <protection hidden="1"/>
    </xf>
    <xf numFmtId="0" fontId="19" fillId="3" borderId="26" xfId="1" applyNumberFormat="1" applyFont="1" applyFill="1" applyBorder="1" applyAlignment="1" applyProtection="1">
      <alignment vertical="center" wrapText="1"/>
      <protection hidden="1"/>
    </xf>
    <xf numFmtId="3" fontId="19" fillId="3" borderId="6" xfId="1" applyNumberFormat="1" applyFont="1" applyFill="1" applyBorder="1" applyAlignment="1" applyProtection="1">
      <protection hidden="1"/>
    </xf>
    <xf numFmtId="3" fontId="19" fillId="3" borderId="28" xfId="1" applyNumberFormat="1" applyFont="1" applyFill="1" applyBorder="1" applyAlignment="1" applyProtection="1">
      <protection hidden="1"/>
    </xf>
    <xf numFmtId="3" fontId="19" fillId="3" borderId="26" xfId="1" applyNumberFormat="1" applyFont="1" applyFill="1" applyBorder="1" applyAlignment="1" applyProtection="1">
      <protection hidden="1"/>
    </xf>
    <xf numFmtId="175" fontId="19" fillId="3" borderId="1" xfId="1" applyNumberFormat="1" applyFont="1" applyFill="1" applyBorder="1" applyAlignment="1" applyProtection="1">
      <alignment vertical="center" wrapText="1"/>
      <protection hidden="1"/>
    </xf>
    <xf numFmtId="0" fontId="20" fillId="3" borderId="6" xfId="1" applyNumberFormat="1" applyFont="1" applyFill="1" applyBorder="1" applyAlignment="1" applyProtection="1">
      <alignment vertical="center" wrapText="1"/>
      <protection hidden="1"/>
    </xf>
    <xf numFmtId="0" fontId="20" fillId="3" borderId="28" xfId="1" applyNumberFormat="1" applyFont="1" applyFill="1" applyBorder="1" applyAlignment="1" applyProtection="1">
      <alignment vertical="center" wrapText="1"/>
      <protection hidden="1"/>
    </xf>
    <xf numFmtId="0" fontId="20" fillId="3" borderId="26" xfId="1" applyNumberFormat="1" applyFont="1" applyFill="1" applyBorder="1" applyAlignment="1" applyProtection="1">
      <alignment vertical="center" wrapText="1"/>
      <protection hidden="1"/>
    </xf>
    <xf numFmtId="0" fontId="16" fillId="3" borderId="28" xfId="1" applyNumberFormat="1" applyFont="1" applyFill="1" applyBorder="1" applyAlignment="1" applyProtection="1">
      <alignment horizontal="left" vertical="center" wrapText="1"/>
      <protection hidden="1"/>
    </xf>
    <xf numFmtId="0" fontId="0" fillId="3" borderId="28" xfId="0" applyFill="1" applyBorder="1" applyAlignment="1">
      <alignment horizontal="left" vertical="center" wrapText="1"/>
    </xf>
    <xf numFmtId="0" fontId="0" fillId="3" borderId="26" xfId="0" applyFill="1" applyBorder="1" applyAlignment="1">
      <alignment horizontal="left" vertical="center" wrapText="1"/>
    </xf>
    <xf numFmtId="0" fontId="16" fillId="3" borderId="6" xfId="1" applyNumberFormat="1" applyFont="1" applyFill="1" applyBorder="1" applyAlignment="1" applyProtection="1">
      <alignment horizontal="justify" vertical="justify" wrapText="1"/>
      <protection hidden="1"/>
    </xf>
    <xf numFmtId="0" fontId="16" fillId="3" borderId="28" xfId="1" applyNumberFormat="1" applyFont="1" applyFill="1" applyBorder="1" applyAlignment="1" applyProtection="1">
      <alignment horizontal="justify" vertical="justify" wrapText="1"/>
      <protection hidden="1"/>
    </xf>
    <xf numFmtId="0" fontId="16" fillId="3" borderId="26" xfId="1" applyNumberFormat="1" applyFont="1" applyFill="1" applyBorder="1" applyAlignment="1" applyProtection="1">
      <alignment horizontal="justify" vertical="justify" wrapText="1"/>
      <protection hidden="1"/>
    </xf>
    <xf numFmtId="0" fontId="0" fillId="3" borderId="28" xfId="0" applyFont="1" applyFill="1" applyBorder="1" applyAlignment="1">
      <alignment horizontal="justify" vertical="justify" wrapText="1"/>
    </xf>
    <xf numFmtId="0" fontId="0" fillId="3" borderId="26" xfId="0" applyFont="1" applyFill="1" applyBorder="1" applyAlignment="1">
      <alignment horizontal="justify" vertical="justify" wrapText="1"/>
    </xf>
    <xf numFmtId="0" fontId="0" fillId="3" borderId="28" xfId="0" applyFont="1" applyFill="1" applyBorder="1" applyAlignment="1">
      <alignment vertical="center" wrapText="1"/>
    </xf>
    <xf numFmtId="0" fontId="0" fillId="3" borderId="26" xfId="0" applyFont="1" applyFill="1" applyBorder="1" applyAlignment="1">
      <alignment vertical="center" wrapText="1"/>
    </xf>
    <xf numFmtId="0" fontId="19" fillId="3" borderId="28" xfId="1" applyNumberFormat="1" applyFont="1" applyFill="1" applyBorder="1" applyAlignment="1" applyProtection="1">
      <alignment horizontal="justify" vertical="justify" wrapText="1"/>
      <protection hidden="1"/>
    </xf>
    <xf numFmtId="0" fontId="19" fillId="3" borderId="26" xfId="1" applyNumberFormat="1" applyFont="1" applyFill="1" applyBorder="1" applyAlignment="1" applyProtection="1">
      <alignment horizontal="justify" vertical="justify" wrapText="1"/>
      <protection hidden="1"/>
    </xf>
    <xf numFmtId="0" fontId="16" fillId="3" borderId="6" xfId="1" applyNumberFormat="1" applyFont="1" applyFill="1" applyBorder="1" applyAlignment="1" applyProtection="1">
      <alignment horizontal="left" vertical="center" wrapText="1"/>
      <protection hidden="1"/>
    </xf>
    <xf numFmtId="0" fontId="16" fillId="3" borderId="26" xfId="1" applyNumberFormat="1" applyFont="1" applyFill="1" applyBorder="1" applyAlignment="1" applyProtection="1">
      <alignment horizontal="left" vertical="center" wrapText="1"/>
      <protection hidden="1"/>
    </xf>
    <xf numFmtId="0" fontId="19" fillId="3" borderId="6" xfId="1" applyNumberFormat="1" applyFont="1" applyFill="1" applyBorder="1" applyAlignment="1" applyProtection="1">
      <alignment horizontal="left" vertical="justify" wrapText="1"/>
      <protection hidden="1"/>
    </xf>
    <xf numFmtId="0" fontId="19" fillId="3" borderId="28" xfId="1" applyNumberFormat="1" applyFont="1" applyFill="1" applyBorder="1" applyAlignment="1" applyProtection="1">
      <alignment horizontal="left" vertical="justify" wrapText="1"/>
      <protection hidden="1"/>
    </xf>
    <xf numFmtId="0" fontId="19" fillId="3" borderId="26" xfId="1" applyNumberFormat="1" applyFont="1" applyFill="1" applyBorder="1" applyAlignment="1" applyProtection="1">
      <alignment horizontal="left" vertical="justify" wrapText="1"/>
      <protection hidden="1"/>
    </xf>
  </cellXfs>
  <cellStyles count="7">
    <cellStyle name="Обычный" xfId="0" builtinId="0"/>
    <cellStyle name="Обычный 2" xfId="1"/>
    <cellStyle name="Обычный 2 21" xfId="2"/>
    <cellStyle name="Обычный 2 23" xfId="3"/>
    <cellStyle name="Обычный 2 3" xfId="4"/>
    <cellStyle name="Обычный 2 30" xfId="5"/>
    <cellStyle name="Обычный 2 7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H51"/>
  <sheetViews>
    <sheetView view="pageBreakPreview" zoomScale="87" zoomScaleNormal="80" zoomScaleSheetLayoutView="87" workbookViewId="0">
      <selection activeCell="G11" sqref="G11"/>
    </sheetView>
  </sheetViews>
  <sheetFormatPr defaultRowHeight="11.25"/>
  <cols>
    <col min="1" max="1" width="43.83203125" style="342" customWidth="1"/>
    <col min="2" max="2" width="75" style="343" customWidth="1"/>
    <col min="3" max="3" width="24" style="344" customWidth="1"/>
    <col min="4" max="4" width="25" style="345" customWidth="1"/>
    <col min="5" max="5" width="24.1640625" style="345" customWidth="1"/>
    <col min="6" max="6" width="9.33203125" style="345"/>
    <col min="7" max="8" width="13.33203125" style="345" bestFit="1" customWidth="1"/>
    <col min="9" max="16384" width="9.33203125" style="345"/>
  </cols>
  <sheetData>
    <row r="1" spans="1:5" ht="18.75">
      <c r="D1" s="371" t="s">
        <v>22</v>
      </c>
      <c r="E1" s="371"/>
    </row>
    <row r="2" spans="1:5" ht="18.75">
      <c r="D2" s="371" t="s">
        <v>24</v>
      </c>
      <c r="E2" s="371"/>
    </row>
    <row r="3" spans="1:5" ht="18.75">
      <c r="D3" s="371" t="s">
        <v>30</v>
      </c>
      <c r="E3" s="371"/>
    </row>
    <row r="4" spans="1:5" ht="18.75">
      <c r="D4" s="346" t="s">
        <v>246</v>
      </c>
      <c r="E4" s="366" t="s">
        <v>258</v>
      </c>
    </row>
    <row r="5" spans="1:5" ht="18.75" hidden="1">
      <c r="D5" s="347"/>
      <c r="E5" s="346"/>
    </row>
    <row r="6" spans="1:5" ht="18.75" hidden="1">
      <c r="D6" s="348"/>
      <c r="E6" s="346"/>
    </row>
    <row r="7" spans="1:5" ht="18.75" hidden="1">
      <c r="D7" s="348"/>
      <c r="E7" s="346"/>
    </row>
    <row r="8" spans="1:5" ht="18.75">
      <c r="D8" s="346"/>
      <c r="E8" s="346"/>
    </row>
    <row r="10" spans="1:5" ht="39" customHeight="1">
      <c r="A10" s="372" t="s">
        <v>194</v>
      </c>
      <c r="B10" s="373"/>
      <c r="C10" s="373"/>
      <c r="D10" s="373"/>
      <c r="E10" s="373"/>
    </row>
    <row r="11" spans="1:5" ht="20.25">
      <c r="A11" s="373" t="s">
        <v>195</v>
      </c>
      <c r="B11" s="372"/>
      <c r="C11" s="372"/>
      <c r="D11" s="372"/>
      <c r="E11" s="372"/>
    </row>
    <row r="12" spans="1:5" ht="20.25">
      <c r="A12" s="349"/>
      <c r="B12" s="350"/>
      <c r="C12" s="351"/>
      <c r="D12" s="352"/>
      <c r="E12" s="353" t="s">
        <v>19</v>
      </c>
    </row>
    <row r="15" spans="1:5" s="356" customFormat="1" ht="55.5" customHeight="1">
      <c r="A15" s="354" t="s">
        <v>1</v>
      </c>
      <c r="B15" s="355" t="s">
        <v>0</v>
      </c>
      <c r="C15" s="355" t="s">
        <v>244</v>
      </c>
      <c r="D15" s="355" t="s">
        <v>27</v>
      </c>
      <c r="E15" s="355" t="s">
        <v>189</v>
      </c>
    </row>
    <row r="16" spans="1:5" ht="37.5" hidden="1">
      <c r="A16" s="357" t="s">
        <v>20</v>
      </c>
      <c r="B16" s="358" t="s">
        <v>2</v>
      </c>
      <c r="C16" s="359"/>
      <c r="D16" s="359"/>
      <c r="E16" s="359"/>
    </row>
    <row r="17" spans="1:8" ht="37.5">
      <c r="A17" s="357" t="s">
        <v>4</v>
      </c>
      <c r="B17" s="358" t="s">
        <v>3</v>
      </c>
      <c r="C17" s="359">
        <f>C18</f>
        <v>1794904.1500000004</v>
      </c>
      <c r="D17" s="359">
        <f>D18</f>
        <v>0</v>
      </c>
      <c r="E17" s="359">
        <f>E18</f>
        <v>0</v>
      </c>
    </row>
    <row r="18" spans="1:8" ht="37.5" customHeight="1">
      <c r="A18" s="357" t="s">
        <v>6</v>
      </c>
      <c r="B18" s="358" t="s">
        <v>5</v>
      </c>
      <c r="C18" s="359">
        <f>C19+C23</f>
        <v>1794904.1500000004</v>
      </c>
      <c r="D18" s="359">
        <f>D19+D23</f>
        <v>0</v>
      </c>
      <c r="E18" s="359">
        <f>E19+E23</f>
        <v>0</v>
      </c>
      <c r="G18" s="360"/>
      <c r="H18" s="360"/>
    </row>
    <row r="19" spans="1:8" ht="18.75">
      <c r="A19" s="357" t="s">
        <v>8</v>
      </c>
      <c r="B19" s="358" t="s">
        <v>7</v>
      </c>
      <c r="C19" s="359">
        <f>C20</f>
        <v>-6206580</v>
      </c>
      <c r="D19" s="359">
        <f t="shared" ref="D19:E21" si="0">D20</f>
        <v>-5072300</v>
      </c>
      <c r="E19" s="359">
        <f t="shared" si="0"/>
        <v>-5500200</v>
      </c>
    </row>
    <row r="20" spans="1:8" ht="18.75">
      <c r="A20" s="357" t="s">
        <v>10</v>
      </c>
      <c r="B20" s="358" t="s">
        <v>9</v>
      </c>
      <c r="C20" s="359">
        <f>C21</f>
        <v>-6206580</v>
      </c>
      <c r="D20" s="359">
        <f t="shared" si="0"/>
        <v>-5072300</v>
      </c>
      <c r="E20" s="359">
        <f t="shared" si="0"/>
        <v>-5500200</v>
      </c>
    </row>
    <row r="21" spans="1:8" ht="37.5">
      <c r="A21" s="357" t="s">
        <v>12</v>
      </c>
      <c r="B21" s="358" t="s">
        <v>11</v>
      </c>
      <c r="C21" s="359">
        <f>C22</f>
        <v>-6206580</v>
      </c>
      <c r="D21" s="359">
        <f t="shared" si="0"/>
        <v>-5072300</v>
      </c>
      <c r="E21" s="359">
        <f t="shared" si="0"/>
        <v>-5500200</v>
      </c>
    </row>
    <row r="22" spans="1:8" ht="37.5">
      <c r="A22" s="357" t="s">
        <v>25</v>
      </c>
      <c r="B22" s="358" t="s">
        <v>28</v>
      </c>
      <c r="C22" s="359">
        <f>'Доходы прил 2'!C10*(-1)</f>
        <v>-6206580</v>
      </c>
      <c r="D22" s="359">
        <f>'Доходы прил 2'!D10*(-1)</f>
        <v>-5072300</v>
      </c>
      <c r="E22" s="359">
        <f>'Доходы прил 2'!E10*(-1)</f>
        <v>-5500200</v>
      </c>
    </row>
    <row r="23" spans="1:8" ht="18.75">
      <c r="A23" s="357" t="s">
        <v>14</v>
      </c>
      <c r="B23" s="358" t="s">
        <v>13</v>
      </c>
      <c r="C23" s="361">
        <f>C24</f>
        <v>8001484.1500000004</v>
      </c>
      <c r="D23" s="359">
        <f t="shared" ref="D23:E25" si="1">D24</f>
        <v>5072300</v>
      </c>
      <c r="E23" s="359">
        <f t="shared" si="1"/>
        <v>5500200</v>
      </c>
    </row>
    <row r="24" spans="1:8" ht="18.75">
      <c r="A24" s="357" t="s">
        <v>16</v>
      </c>
      <c r="B24" s="358" t="s">
        <v>15</v>
      </c>
      <c r="C24" s="361">
        <f>C25</f>
        <v>8001484.1500000004</v>
      </c>
      <c r="D24" s="359">
        <f t="shared" si="1"/>
        <v>5072300</v>
      </c>
      <c r="E24" s="359">
        <f t="shared" si="1"/>
        <v>5500200</v>
      </c>
    </row>
    <row r="25" spans="1:8" ht="39.75" customHeight="1">
      <c r="A25" s="357" t="s">
        <v>18</v>
      </c>
      <c r="B25" s="358" t="s">
        <v>17</v>
      </c>
      <c r="C25" s="361">
        <f>C26</f>
        <v>8001484.1500000004</v>
      </c>
      <c r="D25" s="359">
        <f t="shared" si="1"/>
        <v>5072300</v>
      </c>
      <c r="E25" s="359">
        <f t="shared" si="1"/>
        <v>5500200</v>
      </c>
    </row>
    <row r="26" spans="1:8" ht="39.75" customHeight="1">
      <c r="A26" s="357" t="s">
        <v>26</v>
      </c>
      <c r="B26" s="358" t="s">
        <v>29</v>
      </c>
      <c r="C26" s="359">
        <f>'Приложение 5.'!X10</f>
        <v>8001484.1500000004</v>
      </c>
      <c r="D26" s="359">
        <f>'Приложение 5.'!Y10</f>
        <v>5072300</v>
      </c>
      <c r="E26" s="359">
        <f>'Приложение 5.'!Z10</f>
        <v>5500200</v>
      </c>
    </row>
    <row r="27" spans="1:8" ht="39.75" customHeight="1">
      <c r="A27" s="357"/>
      <c r="B27" s="358" t="s">
        <v>21</v>
      </c>
      <c r="C27" s="359">
        <v>0</v>
      </c>
      <c r="D27" s="359">
        <v>0</v>
      </c>
      <c r="E27" s="359">
        <v>0</v>
      </c>
    </row>
    <row r="28" spans="1:8">
      <c r="B28" s="362"/>
      <c r="C28" s="363"/>
      <c r="D28" s="360"/>
      <c r="E28" s="360"/>
    </row>
    <row r="29" spans="1:8">
      <c r="B29" s="362"/>
      <c r="C29" s="363"/>
      <c r="D29" s="360"/>
      <c r="E29" s="360"/>
    </row>
    <row r="30" spans="1:8">
      <c r="B30" s="362"/>
      <c r="C30" s="363"/>
      <c r="D30" s="360"/>
      <c r="E30" s="360"/>
    </row>
    <row r="31" spans="1:8">
      <c r="B31" s="362"/>
      <c r="C31" s="363"/>
      <c r="D31" s="360"/>
      <c r="E31" s="360"/>
    </row>
    <row r="32" spans="1:8">
      <c r="B32" s="362"/>
      <c r="C32" s="363"/>
      <c r="D32" s="360"/>
      <c r="E32" s="360"/>
    </row>
    <row r="33" spans="2:5">
      <c r="B33" s="362"/>
      <c r="C33" s="363"/>
      <c r="D33" s="360"/>
      <c r="E33" s="360"/>
    </row>
    <row r="34" spans="2:5">
      <c r="B34" s="362"/>
      <c r="C34" s="363"/>
      <c r="D34" s="360"/>
      <c r="E34" s="360"/>
    </row>
    <row r="35" spans="2:5">
      <c r="B35" s="362"/>
      <c r="C35" s="363"/>
      <c r="D35" s="360"/>
      <c r="E35" s="360"/>
    </row>
    <row r="36" spans="2:5">
      <c r="B36" s="362"/>
      <c r="C36" s="363"/>
      <c r="D36" s="360"/>
      <c r="E36" s="360"/>
    </row>
    <row r="37" spans="2:5">
      <c r="B37" s="362"/>
      <c r="C37" s="363"/>
      <c r="D37" s="360"/>
      <c r="E37" s="360"/>
    </row>
    <row r="38" spans="2:5">
      <c r="B38" s="362"/>
      <c r="C38" s="363"/>
      <c r="D38" s="360"/>
      <c r="E38" s="360"/>
    </row>
    <row r="39" spans="2:5">
      <c r="B39" s="362"/>
      <c r="C39" s="363"/>
      <c r="D39" s="360"/>
      <c r="E39" s="360"/>
    </row>
    <row r="40" spans="2:5">
      <c r="B40" s="362"/>
      <c r="C40" s="363"/>
      <c r="D40" s="360"/>
      <c r="E40" s="360"/>
    </row>
    <row r="41" spans="2:5">
      <c r="B41" s="362"/>
      <c r="C41" s="363"/>
      <c r="D41" s="360"/>
      <c r="E41" s="360"/>
    </row>
    <row r="42" spans="2:5">
      <c r="B42" s="362"/>
      <c r="C42" s="363"/>
      <c r="D42" s="360"/>
      <c r="E42" s="360"/>
    </row>
    <row r="43" spans="2:5">
      <c r="B43" s="362"/>
      <c r="C43" s="363"/>
      <c r="D43" s="360"/>
      <c r="E43" s="360"/>
    </row>
    <row r="44" spans="2:5">
      <c r="B44" s="362"/>
      <c r="C44" s="363"/>
      <c r="D44" s="360"/>
      <c r="E44" s="360"/>
    </row>
    <row r="45" spans="2:5">
      <c r="B45" s="362"/>
      <c r="C45" s="363"/>
      <c r="D45" s="360"/>
      <c r="E45" s="360"/>
    </row>
    <row r="46" spans="2:5">
      <c r="B46" s="362"/>
      <c r="C46" s="363"/>
      <c r="D46" s="360"/>
      <c r="E46" s="360"/>
    </row>
    <row r="47" spans="2:5">
      <c r="B47" s="362"/>
      <c r="C47" s="363"/>
      <c r="D47" s="360"/>
      <c r="E47" s="360"/>
    </row>
    <row r="48" spans="2:5">
      <c r="B48" s="362"/>
      <c r="C48" s="363"/>
      <c r="D48" s="360"/>
      <c r="E48" s="360"/>
    </row>
    <row r="49" spans="2:5">
      <c r="B49" s="362"/>
      <c r="C49" s="363"/>
      <c r="D49" s="360"/>
      <c r="E49" s="360"/>
    </row>
    <row r="50" spans="2:5">
      <c r="B50" s="362"/>
    </row>
    <row r="51" spans="2:5">
      <c r="B51" s="362"/>
    </row>
  </sheetData>
  <mergeCells count="5">
    <mergeCell ref="D2:E2"/>
    <mergeCell ref="D3:E3"/>
    <mergeCell ref="A10:E10"/>
    <mergeCell ref="D1:E1"/>
    <mergeCell ref="A11:E11"/>
  </mergeCells>
  <phoneticPr fontId="4" type="noConversion"/>
  <pageMargins left="0.59055118110236227" right="0.2" top="0.55118110236220474" bottom="0.47244094488188981" header="0" footer="0"/>
  <pageSetup paperSize="9" scale="5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E62"/>
  <sheetViews>
    <sheetView view="pageBreakPreview" zoomScale="80" zoomScaleNormal="80" zoomScaleSheetLayoutView="80" workbookViewId="0">
      <selection activeCell="H14" sqref="H14"/>
    </sheetView>
  </sheetViews>
  <sheetFormatPr defaultRowHeight="15.75"/>
  <cols>
    <col min="1" max="1" width="31.5" style="3" customWidth="1"/>
    <col min="2" max="2" width="96.33203125" style="4" customWidth="1"/>
    <col min="3" max="4" width="17.1640625" style="7" customWidth="1"/>
    <col min="5" max="5" width="18" style="7" customWidth="1"/>
  </cols>
  <sheetData>
    <row r="1" spans="1:5">
      <c r="C1" s="5"/>
      <c r="D1" s="5"/>
      <c r="E1" s="6" t="s">
        <v>223</v>
      </c>
    </row>
    <row r="2" spans="1:5">
      <c r="C2" s="5"/>
      <c r="D2" s="5"/>
      <c r="E2" s="5" t="s">
        <v>24</v>
      </c>
    </row>
    <row r="3" spans="1:5">
      <c r="C3" s="5"/>
      <c r="D3" s="5"/>
      <c r="E3" s="5" t="s">
        <v>31</v>
      </c>
    </row>
    <row r="4" spans="1:5">
      <c r="C4" s="5"/>
      <c r="D4" s="5"/>
      <c r="E4" s="5" t="s">
        <v>259</v>
      </c>
    </row>
    <row r="6" spans="1:5" ht="39.75" customHeight="1">
      <c r="A6" s="374" t="s">
        <v>222</v>
      </c>
      <c r="B6" s="374"/>
      <c r="C6" s="374"/>
      <c r="D6" s="374"/>
      <c r="E6" s="374"/>
    </row>
    <row r="7" spans="1:5">
      <c r="E7" s="7" t="s">
        <v>19</v>
      </c>
    </row>
    <row r="8" spans="1:5" ht="48" customHeight="1">
      <c r="A8" s="375" t="s">
        <v>32</v>
      </c>
      <c r="B8" s="376" t="s">
        <v>33</v>
      </c>
      <c r="C8" s="8" t="s">
        <v>23</v>
      </c>
      <c r="D8" s="8" t="s">
        <v>27</v>
      </c>
      <c r="E8" s="8" t="s">
        <v>189</v>
      </c>
    </row>
    <row r="9" spans="1:5" ht="16.5" hidden="1" customHeight="1">
      <c r="A9" s="375"/>
      <c r="B9" s="376"/>
      <c r="C9" s="8" t="s">
        <v>34</v>
      </c>
      <c r="D9" s="8" t="s">
        <v>34</v>
      </c>
      <c r="E9" s="8" t="s">
        <v>34</v>
      </c>
    </row>
    <row r="10" spans="1:5" s="9" customFormat="1" ht="31.5">
      <c r="A10" s="228" t="s">
        <v>35</v>
      </c>
      <c r="B10" s="208" t="s">
        <v>36</v>
      </c>
      <c r="C10" s="209">
        <f>C11+C47</f>
        <v>6206580</v>
      </c>
      <c r="D10" s="209">
        <f>D11+D47</f>
        <v>5072300</v>
      </c>
      <c r="E10" s="209">
        <f>E11+E47</f>
        <v>5500200</v>
      </c>
    </row>
    <row r="11" spans="1:5" s="9" customFormat="1">
      <c r="A11" s="228" t="s">
        <v>37</v>
      </c>
      <c r="B11" s="208" t="s">
        <v>38</v>
      </c>
      <c r="C11" s="209">
        <f>C12+C18+C28+C32+C43</f>
        <v>1785450</v>
      </c>
      <c r="D11" s="209">
        <f>D12+D18+D28+D32</f>
        <v>1762000</v>
      </c>
      <c r="E11" s="209">
        <f>E12+E18+E28+E32</f>
        <v>1808000</v>
      </c>
    </row>
    <row r="12" spans="1:5" s="9" customFormat="1">
      <c r="A12" s="228" t="s">
        <v>39</v>
      </c>
      <c r="B12" s="208" t="s">
        <v>40</v>
      </c>
      <c r="C12" s="209">
        <f>C13</f>
        <v>224000</v>
      </c>
      <c r="D12" s="209">
        <f>D13</f>
        <v>231000</v>
      </c>
      <c r="E12" s="209">
        <f>E13</f>
        <v>238000</v>
      </c>
    </row>
    <row r="13" spans="1:5" s="9" customFormat="1">
      <c r="A13" s="228" t="s">
        <v>41</v>
      </c>
      <c r="B13" s="208" t="s">
        <v>42</v>
      </c>
      <c r="C13" s="209">
        <f>C14+C16</f>
        <v>224000</v>
      </c>
      <c r="D13" s="209">
        <f>D14+D16</f>
        <v>231000</v>
      </c>
      <c r="E13" s="209">
        <f>E14+E16</f>
        <v>238000</v>
      </c>
    </row>
    <row r="14" spans="1:5" s="9" customFormat="1" ht="63">
      <c r="A14" s="228" t="s">
        <v>43</v>
      </c>
      <c r="B14" s="208" t="s">
        <v>44</v>
      </c>
      <c r="C14" s="209">
        <f>C15</f>
        <v>220000</v>
      </c>
      <c r="D14" s="209">
        <f>D15</f>
        <v>227000</v>
      </c>
      <c r="E14" s="209">
        <f>E15</f>
        <v>234000</v>
      </c>
    </row>
    <row r="15" spans="1:5" s="9" customFormat="1" ht="94.5">
      <c r="A15" s="229" t="s">
        <v>45</v>
      </c>
      <c r="B15" s="208" t="s">
        <v>207</v>
      </c>
      <c r="C15" s="209">
        <v>220000</v>
      </c>
      <c r="D15" s="209">
        <v>227000</v>
      </c>
      <c r="E15" s="209">
        <v>234000</v>
      </c>
    </row>
    <row r="16" spans="1:5" ht="31.5">
      <c r="A16" s="228" t="s">
        <v>46</v>
      </c>
      <c r="B16" s="208" t="s">
        <v>47</v>
      </c>
      <c r="C16" s="209">
        <f>C17</f>
        <v>4000</v>
      </c>
      <c r="D16" s="209">
        <f>D17</f>
        <v>4000</v>
      </c>
      <c r="E16" s="209">
        <f>E17</f>
        <v>4000</v>
      </c>
    </row>
    <row r="17" spans="1:5" ht="63">
      <c r="A17" s="229" t="s">
        <v>48</v>
      </c>
      <c r="B17" s="208" t="s">
        <v>208</v>
      </c>
      <c r="C17" s="209">
        <v>4000</v>
      </c>
      <c r="D17" s="209">
        <v>4000</v>
      </c>
      <c r="E17" s="209">
        <v>4000</v>
      </c>
    </row>
    <row r="18" spans="1:5" ht="31.5">
      <c r="A18" s="228" t="s">
        <v>49</v>
      </c>
      <c r="B18" s="208" t="s">
        <v>50</v>
      </c>
      <c r="C18" s="209">
        <f>C19</f>
        <v>686000</v>
      </c>
      <c r="D18" s="209">
        <f>D19</f>
        <v>702000</v>
      </c>
      <c r="E18" s="209">
        <f>E19</f>
        <v>717000</v>
      </c>
    </row>
    <row r="19" spans="1:5" s="9" customFormat="1" ht="31.5">
      <c r="A19" s="228" t="s">
        <v>51</v>
      </c>
      <c r="B19" s="208" t="s">
        <v>52</v>
      </c>
      <c r="C19" s="209">
        <f>C20+C22+C24+C27</f>
        <v>686000</v>
      </c>
      <c r="D19" s="209">
        <f>D20+D22+D24+D27</f>
        <v>702000</v>
      </c>
      <c r="E19" s="209">
        <f>E20+E22+E24+E27</f>
        <v>717000</v>
      </c>
    </row>
    <row r="20" spans="1:5" s="9" customFormat="1" ht="63">
      <c r="A20" s="229" t="s">
        <v>53</v>
      </c>
      <c r="B20" s="208" t="s">
        <v>54</v>
      </c>
      <c r="C20" s="209">
        <f>C21</f>
        <v>310000</v>
      </c>
      <c r="D20" s="209">
        <f>D21</f>
        <v>314000</v>
      </c>
      <c r="E20" s="209">
        <f>E21</f>
        <v>316000</v>
      </c>
    </row>
    <row r="21" spans="1:5" ht="94.5">
      <c r="A21" s="229" t="s">
        <v>55</v>
      </c>
      <c r="B21" s="208" t="s">
        <v>56</v>
      </c>
      <c r="C21" s="209">
        <v>310000</v>
      </c>
      <c r="D21" s="209">
        <v>314000</v>
      </c>
      <c r="E21" s="209">
        <v>316000</v>
      </c>
    </row>
    <row r="22" spans="1:5" ht="78.75">
      <c r="A22" s="229" t="s">
        <v>57</v>
      </c>
      <c r="B22" s="208" t="s">
        <v>58</v>
      </c>
      <c r="C22" s="209">
        <f>C23</f>
        <v>2000</v>
      </c>
      <c r="D22" s="209">
        <f>D23</f>
        <v>2000</v>
      </c>
      <c r="E22" s="209">
        <f>E23</f>
        <v>2000</v>
      </c>
    </row>
    <row r="23" spans="1:5" ht="110.25">
      <c r="A23" s="229" t="s">
        <v>59</v>
      </c>
      <c r="B23" s="208" t="s">
        <v>60</v>
      </c>
      <c r="C23" s="209">
        <v>2000</v>
      </c>
      <c r="D23" s="209">
        <v>2000</v>
      </c>
      <c r="E23" s="209">
        <v>2000</v>
      </c>
    </row>
    <row r="24" spans="1:5" ht="63">
      <c r="A24" s="229" t="s">
        <v>61</v>
      </c>
      <c r="B24" s="208" t="s">
        <v>62</v>
      </c>
      <c r="C24" s="209">
        <f>C25</f>
        <v>413000</v>
      </c>
      <c r="D24" s="209">
        <f>D25</f>
        <v>425000</v>
      </c>
      <c r="E24" s="209">
        <f>E25</f>
        <v>440000</v>
      </c>
    </row>
    <row r="25" spans="1:5" s="9" customFormat="1" ht="94.5">
      <c r="A25" s="229" t="s">
        <v>63</v>
      </c>
      <c r="B25" s="208" t="s">
        <v>64</v>
      </c>
      <c r="C25" s="209">
        <v>413000</v>
      </c>
      <c r="D25" s="209">
        <v>425000</v>
      </c>
      <c r="E25" s="209">
        <v>440000</v>
      </c>
    </row>
    <row r="26" spans="1:5" s="10" customFormat="1" ht="63">
      <c r="A26" s="229" t="s">
        <v>65</v>
      </c>
      <c r="B26" s="208" t="s">
        <v>66</v>
      </c>
      <c r="C26" s="209">
        <f>C27</f>
        <v>-39000</v>
      </c>
      <c r="D26" s="209">
        <f>D27</f>
        <v>-39000</v>
      </c>
      <c r="E26" s="209">
        <f>E27</f>
        <v>-41000</v>
      </c>
    </row>
    <row r="27" spans="1:5" s="9" customFormat="1" ht="94.5">
      <c r="A27" s="229" t="s">
        <v>67</v>
      </c>
      <c r="B27" s="208" t="s">
        <v>68</v>
      </c>
      <c r="C27" s="209">
        <v>-39000</v>
      </c>
      <c r="D27" s="209">
        <v>-39000</v>
      </c>
      <c r="E27" s="209">
        <v>-41000</v>
      </c>
    </row>
    <row r="28" spans="1:5" s="9" customFormat="1">
      <c r="A28" s="228" t="s">
        <v>69</v>
      </c>
      <c r="B28" s="208" t="s">
        <v>70</v>
      </c>
      <c r="C28" s="209">
        <f>C29</f>
        <v>10000</v>
      </c>
      <c r="D28" s="209">
        <f>D29</f>
        <v>30000</v>
      </c>
      <c r="E28" s="209">
        <f>E29</f>
        <v>20000</v>
      </c>
    </row>
    <row r="29" spans="1:5" s="9" customFormat="1">
      <c r="A29" s="228" t="s">
        <v>71</v>
      </c>
      <c r="B29" s="208" t="s">
        <v>72</v>
      </c>
      <c r="C29" s="209">
        <f t="shared" ref="C29:E30" si="0">C30</f>
        <v>10000</v>
      </c>
      <c r="D29" s="209">
        <f t="shared" si="0"/>
        <v>30000</v>
      </c>
      <c r="E29" s="209">
        <f t="shared" si="0"/>
        <v>20000</v>
      </c>
    </row>
    <row r="30" spans="1:5" s="9" customFormat="1">
      <c r="A30" s="228" t="s">
        <v>73</v>
      </c>
      <c r="B30" s="208" t="s">
        <v>72</v>
      </c>
      <c r="C30" s="209">
        <f t="shared" si="0"/>
        <v>10000</v>
      </c>
      <c r="D30" s="209">
        <f t="shared" si="0"/>
        <v>30000</v>
      </c>
      <c r="E30" s="209">
        <f t="shared" si="0"/>
        <v>20000</v>
      </c>
    </row>
    <row r="31" spans="1:5" ht="31.5">
      <c r="A31" s="229" t="s">
        <v>74</v>
      </c>
      <c r="B31" s="208" t="s">
        <v>209</v>
      </c>
      <c r="C31" s="209">
        <v>10000</v>
      </c>
      <c r="D31" s="209">
        <v>30000</v>
      </c>
      <c r="E31" s="209">
        <v>20000</v>
      </c>
    </row>
    <row r="32" spans="1:5">
      <c r="A32" s="228" t="s">
        <v>75</v>
      </c>
      <c r="B32" s="208" t="s">
        <v>76</v>
      </c>
      <c r="C32" s="209">
        <f>C33+C36</f>
        <v>767000</v>
      </c>
      <c r="D32" s="209">
        <f>D33+D36</f>
        <v>799000</v>
      </c>
      <c r="E32" s="209">
        <f>E33+E36</f>
        <v>833000</v>
      </c>
    </row>
    <row r="33" spans="1:5">
      <c r="A33" s="228" t="s">
        <v>77</v>
      </c>
      <c r="B33" s="208" t="s">
        <v>78</v>
      </c>
      <c r="C33" s="209">
        <f t="shared" ref="C33:E34" si="1">C34</f>
        <v>13000</v>
      </c>
      <c r="D33" s="209">
        <f t="shared" si="1"/>
        <v>13000</v>
      </c>
      <c r="E33" s="209">
        <f t="shared" si="1"/>
        <v>13000</v>
      </c>
    </row>
    <row r="34" spans="1:5" ht="31.5">
      <c r="A34" s="228" t="s">
        <v>79</v>
      </c>
      <c r="B34" s="208" t="s">
        <v>80</v>
      </c>
      <c r="C34" s="209">
        <f t="shared" si="1"/>
        <v>13000</v>
      </c>
      <c r="D34" s="209">
        <f t="shared" si="1"/>
        <v>13000</v>
      </c>
      <c r="E34" s="209">
        <f t="shared" si="1"/>
        <v>13000</v>
      </c>
    </row>
    <row r="35" spans="1:5" s="9" customFormat="1" ht="63">
      <c r="A35" s="229" t="s">
        <v>81</v>
      </c>
      <c r="B35" s="208" t="s">
        <v>210</v>
      </c>
      <c r="C35" s="209">
        <v>13000</v>
      </c>
      <c r="D35" s="209">
        <v>13000</v>
      </c>
      <c r="E35" s="209">
        <v>13000</v>
      </c>
    </row>
    <row r="36" spans="1:5" s="9" customFormat="1">
      <c r="A36" s="228" t="s">
        <v>82</v>
      </c>
      <c r="B36" s="208" t="s">
        <v>83</v>
      </c>
      <c r="C36" s="209">
        <f>C37+C40</f>
        <v>754000</v>
      </c>
      <c r="D36" s="209">
        <f>D37+D40</f>
        <v>786000</v>
      </c>
      <c r="E36" s="209">
        <f>E37+E40</f>
        <v>820000</v>
      </c>
    </row>
    <row r="37" spans="1:5">
      <c r="A37" s="228" t="s">
        <v>84</v>
      </c>
      <c r="B37" s="208" t="s">
        <v>85</v>
      </c>
      <c r="C37" s="209">
        <f t="shared" ref="C37:E38" si="2">C38</f>
        <v>51000</v>
      </c>
      <c r="D37" s="209">
        <f t="shared" si="2"/>
        <v>51000</v>
      </c>
      <c r="E37" s="209">
        <f t="shared" si="2"/>
        <v>51000</v>
      </c>
    </row>
    <row r="38" spans="1:5" ht="31.5">
      <c r="A38" s="228" t="s">
        <v>86</v>
      </c>
      <c r="B38" s="208" t="s">
        <v>87</v>
      </c>
      <c r="C38" s="209">
        <f t="shared" si="2"/>
        <v>51000</v>
      </c>
      <c r="D38" s="209">
        <f t="shared" si="2"/>
        <v>51000</v>
      </c>
      <c r="E38" s="209">
        <f t="shared" si="2"/>
        <v>51000</v>
      </c>
    </row>
    <row r="39" spans="1:5" ht="63">
      <c r="A39" s="229" t="s">
        <v>88</v>
      </c>
      <c r="B39" s="208" t="s">
        <v>89</v>
      </c>
      <c r="C39" s="209">
        <v>51000</v>
      </c>
      <c r="D39" s="209">
        <v>51000</v>
      </c>
      <c r="E39" s="209">
        <v>51000</v>
      </c>
    </row>
    <row r="40" spans="1:5">
      <c r="A40" s="228" t="s">
        <v>90</v>
      </c>
      <c r="B40" s="208" t="s">
        <v>91</v>
      </c>
      <c r="C40" s="209">
        <f>C42</f>
        <v>703000</v>
      </c>
      <c r="D40" s="209">
        <f>D42</f>
        <v>735000</v>
      </c>
      <c r="E40" s="209">
        <f>E42</f>
        <v>769000</v>
      </c>
    </row>
    <row r="41" spans="1:5" ht="31.5">
      <c r="A41" s="228" t="s">
        <v>92</v>
      </c>
      <c r="B41" s="208" t="s">
        <v>93</v>
      </c>
      <c r="C41" s="209">
        <f>C42</f>
        <v>703000</v>
      </c>
      <c r="D41" s="209">
        <f>D42</f>
        <v>735000</v>
      </c>
      <c r="E41" s="209">
        <f>E42</f>
        <v>769000</v>
      </c>
    </row>
    <row r="42" spans="1:5" ht="63">
      <c r="A42" s="229" t="s">
        <v>94</v>
      </c>
      <c r="B42" s="208" t="s">
        <v>95</v>
      </c>
      <c r="C42" s="209">
        <v>703000</v>
      </c>
      <c r="D42" s="209">
        <v>735000</v>
      </c>
      <c r="E42" s="209">
        <v>769000</v>
      </c>
    </row>
    <row r="43" spans="1:5">
      <c r="A43" s="229" t="s">
        <v>197</v>
      </c>
      <c r="B43" s="208" t="s">
        <v>196</v>
      </c>
      <c r="C43" s="209">
        <f t="shared" ref="C43:E44" si="3">C44</f>
        <v>98450</v>
      </c>
      <c r="D43" s="209">
        <f t="shared" si="3"/>
        <v>0</v>
      </c>
      <c r="E43" s="209">
        <f t="shared" si="3"/>
        <v>0</v>
      </c>
    </row>
    <row r="44" spans="1:5">
      <c r="A44" s="229" t="s">
        <v>199</v>
      </c>
      <c r="B44" s="208" t="s">
        <v>198</v>
      </c>
      <c r="C44" s="209">
        <f t="shared" si="3"/>
        <v>98450</v>
      </c>
      <c r="D44" s="209">
        <f t="shared" si="3"/>
        <v>0</v>
      </c>
      <c r="E44" s="209">
        <f t="shared" si="3"/>
        <v>0</v>
      </c>
    </row>
    <row r="45" spans="1:5">
      <c r="A45" s="229" t="s">
        <v>211</v>
      </c>
      <c r="B45" s="208" t="s">
        <v>200</v>
      </c>
      <c r="C45" s="209">
        <v>98450</v>
      </c>
      <c r="D45" s="209">
        <f>D46</f>
        <v>0</v>
      </c>
      <c r="E45" s="209">
        <f>E46</f>
        <v>0</v>
      </c>
    </row>
    <row r="46" spans="1:5" ht="48" customHeight="1">
      <c r="A46" s="229" t="s">
        <v>251</v>
      </c>
      <c r="B46" s="208" t="s">
        <v>250</v>
      </c>
      <c r="C46" s="209">
        <v>98450</v>
      </c>
      <c r="D46" s="209">
        <v>0</v>
      </c>
      <c r="E46" s="209">
        <v>0</v>
      </c>
    </row>
    <row r="47" spans="1:5">
      <c r="A47" s="229" t="s">
        <v>96</v>
      </c>
      <c r="B47" s="208" t="s">
        <v>97</v>
      </c>
      <c r="C47" s="209">
        <f>C48</f>
        <v>4421130</v>
      </c>
      <c r="D47" s="209">
        <f>D48</f>
        <v>3310300</v>
      </c>
      <c r="E47" s="209">
        <f>E48</f>
        <v>3692200</v>
      </c>
    </row>
    <row r="48" spans="1:5" ht="31.5">
      <c r="A48" s="228" t="s">
        <v>98</v>
      </c>
      <c r="B48" s="208" t="s">
        <v>99</v>
      </c>
      <c r="C48" s="209">
        <f>C49+C54+C57+C60</f>
        <v>4421130</v>
      </c>
      <c r="D48" s="209">
        <f>D49+D54+D57</f>
        <v>3310300</v>
      </c>
      <c r="E48" s="209">
        <f>E49+E54+E57</f>
        <v>3692200</v>
      </c>
    </row>
    <row r="49" spans="1:5">
      <c r="A49" s="228" t="s">
        <v>100</v>
      </c>
      <c r="B49" s="208" t="s">
        <v>101</v>
      </c>
      <c r="C49" s="209">
        <f>C50+C52</f>
        <v>3312000</v>
      </c>
      <c r="D49" s="209">
        <f>D50+D52</f>
        <v>3202000</v>
      </c>
      <c r="E49" s="209">
        <f>E50+E52</f>
        <v>3228000</v>
      </c>
    </row>
    <row r="50" spans="1:5">
      <c r="A50" s="228" t="s">
        <v>212</v>
      </c>
      <c r="B50" s="208" t="s">
        <v>188</v>
      </c>
      <c r="C50" s="209">
        <f>C51</f>
        <v>3262000</v>
      </c>
      <c r="D50" s="209">
        <f>D51</f>
        <v>3169000</v>
      </c>
      <c r="E50" s="209">
        <f>E51</f>
        <v>3194000</v>
      </c>
    </row>
    <row r="51" spans="1:5" ht="31.5">
      <c r="A51" s="229" t="s">
        <v>213</v>
      </c>
      <c r="B51" s="208" t="s">
        <v>214</v>
      </c>
      <c r="C51" s="209">
        <v>3262000</v>
      </c>
      <c r="D51" s="209">
        <v>3169000</v>
      </c>
      <c r="E51" s="209">
        <v>3194000</v>
      </c>
    </row>
    <row r="52" spans="1:5" ht="31.5">
      <c r="A52" s="229" t="s">
        <v>252</v>
      </c>
      <c r="B52" s="208" t="s">
        <v>102</v>
      </c>
      <c r="C52" s="209">
        <f>C53</f>
        <v>50000</v>
      </c>
      <c r="D52" s="209">
        <f>D53</f>
        <v>33000</v>
      </c>
      <c r="E52" s="209">
        <f>E53</f>
        <v>34000</v>
      </c>
    </row>
    <row r="53" spans="1:5" ht="31.5">
      <c r="A53" s="229" t="s">
        <v>103</v>
      </c>
      <c r="B53" s="208" t="s">
        <v>104</v>
      </c>
      <c r="C53" s="209">
        <v>50000</v>
      </c>
      <c r="D53" s="209">
        <v>33000</v>
      </c>
      <c r="E53" s="209">
        <v>34000</v>
      </c>
    </row>
    <row r="54" spans="1:5" ht="31.5">
      <c r="A54" s="229" t="s">
        <v>201</v>
      </c>
      <c r="B54" s="208" t="s">
        <v>190</v>
      </c>
      <c r="C54" s="209">
        <f t="shared" ref="C54:E55" si="4">C55</f>
        <v>316600</v>
      </c>
      <c r="D54" s="209">
        <f t="shared" si="4"/>
        <v>0</v>
      </c>
      <c r="E54" s="209">
        <f t="shared" si="4"/>
        <v>352100</v>
      </c>
    </row>
    <row r="55" spans="1:5">
      <c r="A55" s="229" t="s">
        <v>202</v>
      </c>
      <c r="B55" s="208" t="s">
        <v>253</v>
      </c>
      <c r="C55" s="209">
        <f t="shared" si="4"/>
        <v>316600</v>
      </c>
      <c r="D55" s="209">
        <f t="shared" si="4"/>
        <v>0</v>
      </c>
      <c r="E55" s="209">
        <f t="shared" si="4"/>
        <v>352100</v>
      </c>
    </row>
    <row r="56" spans="1:5" s="9" customFormat="1">
      <c r="A56" s="229" t="s">
        <v>215</v>
      </c>
      <c r="B56" s="208" t="s">
        <v>254</v>
      </c>
      <c r="C56" s="209">
        <v>316600</v>
      </c>
      <c r="D56" s="209">
        <v>0</v>
      </c>
      <c r="E56" s="209">
        <v>352100</v>
      </c>
    </row>
    <row r="57" spans="1:5" s="9" customFormat="1">
      <c r="A57" s="229" t="s">
        <v>105</v>
      </c>
      <c r="B57" s="208" t="s">
        <v>106</v>
      </c>
      <c r="C57" s="209">
        <f t="shared" ref="C57:E58" si="5">C58</f>
        <v>104800</v>
      </c>
      <c r="D57" s="209">
        <f t="shared" si="5"/>
        <v>108300</v>
      </c>
      <c r="E57" s="209">
        <f t="shared" si="5"/>
        <v>112100</v>
      </c>
    </row>
    <row r="58" spans="1:5" ht="31.5">
      <c r="A58" s="229" t="s">
        <v>107</v>
      </c>
      <c r="B58" s="208" t="s">
        <v>255</v>
      </c>
      <c r="C58" s="209">
        <f t="shared" si="5"/>
        <v>104800</v>
      </c>
      <c r="D58" s="209">
        <f t="shared" si="5"/>
        <v>108300</v>
      </c>
      <c r="E58" s="209">
        <f t="shared" si="5"/>
        <v>112100</v>
      </c>
    </row>
    <row r="59" spans="1:5" ht="47.25">
      <c r="A59" s="229" t="s">
        <v>108</v>
      </c>
      <c r="B59" s="208" t="s">
        <v>217</v>
      </c>
      <c r="C59" s="209">
        <v>104800</v>
      </c>
      <c r="D59" s="209">
        <v>108300</v>
      </c>
      <c r="E59" s="209">
        <v>112100</v>
      </c>
    </row>
    <row r="60" spans="1:5">
      <c r="A60" s="228" t="s">
        <v>203</v>
      </c>
      <c r="B60" s="208" t="s">
        <v>147</v>
      </c>
      <c r="C60" s="209">
        <f t="shared" ref="C60:E61" si="6">C61</f>
        <v>687730</v>
      </c>
      <c r="D60" s="209">
        <f t="shared" si="6"/>
        <v>0</v>
      </c>
      <c r="E60" s="209">
        <f t="shared" si="6"/>
        <v>0</v>
      </c>
    </row>
    <row r="61" spans="1:5">
      <c r="A61" s="229" t="s">
        <v>204</v>
      </c>
      <c r="B61" s="208" t="s">
        <v>191</v>
      </c>
      <c r="C61" s="209">
        <f t="shared" si="6"/>
        <v>687730</v>
      </c>
      <c r="D61" s="209">
        <f t="shared" si="6"/>
        <v>0</v>
      </c>
      <c r="E61" s="209">
        <f t="shared" si="6"/>
        <v>0</v>
      </c>
    </row>
    <row r="62" spans="1:5" ht="31.5">
      <c r="A62" s="229" t="s">
        <v>216</v>
      </c>
      <c r="B62" s="208" t="s">
        <v>256</v>
      </c>
      <c r="C62" s="209">
        <v>687730</v>
      </c>
      <c r="D62" s="209">
        <v>0</v>
      </c>
      <c r="E62" s="209">
        <v>0</v>
      </c>
    </row>
  </sheetData>
  <mergeCells count="3">
    <mergeCell ref="A6:E6"/>
    <mergeCell ref="A8:A9"/>
    <mergeCell ref="B8:B9"/>
  </mergeCells>
  <pageMargins left="0.70866141732283472" right="0.39" top="0.45" bottom="0.44" header="0.31496062992125984" footer="0.31496062992125984"/>
  <pageSetup paperSize="9" scale="63" fitToHeight="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27"/>
  <sheetViews>
    <sheetView view="pageBreakPreview" zoomScale="93" zoomScaleNormal="100" zoomScaleSheetLayoutView="93" workbookViewId="0">
      <selection activeCell="A6" sqref="A6:I6"/>
    </sheetView>
  </sheetViews>
  <sheetFormatPr defaultRowHeight="12.75"/>
  <cols>
    <col min="1" max="1" width="80.33203125" style="14" customWidth="1"/>
    <col min="2" max="2" width="0" style="14" hidden="1" customWidth="1"/>
    <col min="3" max="3" width="5.6640625" style="14" customWidth="1"/>
    <col min="4" max="4" width="7.6640625" style="14" customWidth="1"/>
    <col min="5" max="6" width="0" style="14" hidden="1" customWidth="1"/>
    <col min="7" max="7" width="18.33203125" style="14" customWidth="1"/>
    <col min="8" max="8" width="17.1640625" style="14" customWidth="1"/>
    <col min="9" max="9" width="16.6640625" style="14" customWidth="1"/>
    <col min="10" max="241" width="10.6640625" style="14" customWidth="1"/>
    <col min="242" max="16384" width="9.33203125" style="14"/>
  </cols>
  <sheetData>
    <row r="1" spans="1:9" ht="15" customHeight="1">
      <c r="A1" s="11"/>
      <c r="B1" s="11"/>
      <c r="C1" s="11"/>
      <c r="D1" s="2"/>
      <c r="E1" s="2"/>
      <c r="F1" s="2"/>
      <c r="G1" s="12" t="s">
        <v>248</v>
      </c>
      <c r="H1" s="13"/>
      <c r="I1" s="13"/>
    </row>
    <row r="2" spans="1:9" ht="15" customHeight="1">
      <c r="A2" s="11"/>
      <c r="B2" s="11"/>
      <c r="C2" s="11"/>
      <c r="D2" s="2"/>
      <c r="E2" s="2"/>
      <c r="F2" s="2"/>
      <c r="G2" s="15" t="s">
        <v>24</v>
      </c>
      <c r="H2" s="13"/>
      <c r="I2" s="13"/>
    </row>
    <row r="3" spans="1:9" ht="15" customHeight="1">
      <c r="A3" s="11"/>
      <c r="B3" s="11"/>
      <c r="C3" s="11"/>
      <c r="D3" s="2"/>
      <c r="E3" s="2"/>
      <c r="F3" s="2"/>
      <c r="G3" s="15" t="s">
        <v>116</v>
      </c>
      <c r="H3" s="13"/>
      <c r="I3" s="13"/>
    </row>
    <row r="4" spans="1:9" ht="15" customHeight="1">
      <c r="A4" s="11"/>
      <c r="B4" s="16"/>
      <c r="C4" s="17"/>
      <c r="D4" s="1"/>
      <c r="E4" s="1"/>
      <c r="F4" s="1"/>
      <c r="G4" s="18" t="s">
        <v>247</v>
      </c>
      <c r="H4" s="369" t="s">
        <v>260</v>
      </c>
      <c r="I4" s="13"/>
    </row>
    <row r="5" spans="1:9" ht="17.25" customHeight="1">
      <c r="A5" s="11"/>
      <c r="B5" s="16"/>
      <c r="C5" s="17"/>
      <c r="D5" s="1"/>
      <c r="E5" s="1"/>
      <c r="F5" s="1"/>
      <c r="G5" s="13"/>
      <c r="H5" s="13"/>
      <c r="I5" s="13"/>
    </row>
    <row r="6" spans="1:9" ht="42.75" customHeight="1">
      <c r="A6" s="377" t="s">
        <v>231</v>
      </c>
      <c r="B6" s="377"/>
      <c r="C6" s="377"/>
      <c r="D6" s="377"/>
      <c r="E6" s="377"/>
      <c r="F6" s="377"/>
      <c r="G6" s="377"/>
      <c r="H6" s="377"/>
      <c r="I6" s="377"/>
    </row>
    <row r="7" spans="1:9" ht="15" customHeight="1" thickBot="1">
      <c r="A7" s="11"/>
      <c r="B7" s="11"/>
      <c r="C7" s="11"/>
      <c r="D7" s="2"/>
      <c r="E7" s="2"/>
      <c r="F7" s="2"/>
      <c r="G7" s="13"/>
      <c r="H7" s="13"/>
      <c r="I7" s="13" t="s">
        <v>19</v>
      </c>
    </row>
    <row r="8" spans="1:9" ht="18.75" hidden="1" customHeight="1">
      <c r="A8" s="19"/>
      <c r="B8" s="20"/>
      <c r="C8" s="20"/>
      <c r="D8" s="20"/>
      <c r="E8" s="20"/>
      <c r="F8" s="20"/>
      <c r="G8" s="20"/>
      <c r="H8" s="20"/>
      <c r="I8" s="21" t="s">
        <v>19</v>
      </c>
    </row>
    <row r="9" spans="1:9" ht="18" customHeight="1" thickBot="1">
      <c r="A9" s="22" t="s">
        <v>109</v>
      </c>
      <c r="B9" s="24" t="s">
        <v>110</v>
      </c>
      <c r="C9" s="25" t="s">
        <v>111</v>
      </c>
      <c r="D9" s="25" t="s">
        <v>112</v>
      </c>
      <c r="E9" s="26" t="s">
        <v>113</v>
      </c>
      <c r="F9" s="26" t="s">
        <v>114</v>
      </c>
      <c r="G9" s="23">
        <v>2022</v>
      </c>
      <c r="H9" s="23">
        <v>2023</v>
      </c>
      <c r="I9" s="27">
        <v>2024</v>
      </c>
    </row>
    <row r="10" spans="1:9" ht="15.95" customHeight="1">
      <c r="A10" s="107" t="s">
        <v>178</v>
      </c>
      <c r="B10" s="108"/>
      <c r="C10" s="118">
        <v>1</v>
      </c>
      <c r="D10" s="118">
        <v>0</v>
      </c>
      <c r="E10" s="378"/>
      <c r="F10" s="378"/>
      <c r="G10" s="230">
        <f>G11+G12+G13+G14</f>
        <v>2757107.15</v>
      </c>
      <c r="H10" s="230">
        <f>H11+H12+H13+H14</f>
        <v>2431480</v>
      </c>
      <c r="I10" s="230">
        <f>I11+I12+I13+I14</f>
        <v>2504680</v>
      </c>
    </row>
    <row r="11" spans="1:9" ht="27.75" customHeight="1">
      <c r="A11" s="109" t="s">
        <v>135</v>
      </c>
      <c r="B11" s="110"/>
      <c r="C11" s="111">
        <v>1</v>
      </c>
      <c r="D11" s="111">
        <v>2</v>
      </c>
      <c r="E11" s="379"/>
      <c r="F11" s="379"/>
      <c r="G11" s="231">
        <f>'Приложение 4,'!O11</f>
        <v>738500</v>
      </c>
      <c r="H11" s="231">
        <f>'Приложение 4,'!P11</f>
        <v>672400</v>
      </c>
      <c r="I11" s="232">
        <f>'Приложение 4,'!Q11</f>
        <v>706400</v>
      </c>
    </row>
    <row r="12" spans="1:9" ht="39.75" customHeight="1">
      <c r="A12" s="109" t="s">
        <v>143</v>
      </c>
      <c r="B12" s="110"/>
      <c r="C12" s="111">
        <v>1</v>
      </c>
      <c r="D12" s="111">
        <v>4</v>
      </c>
      <c r="E12" s="379"/>
      <c r="F12" s="379"/>
      <c r="G12" s="231">
        <f>'Приложение 4,'!O16</f>
        <v>1993757.15</v>
      </c>
      <c r="H12" s="231">
        <f>'Приложение 4,'!P16</f>
        <v>1735580</v>
      </c>
      <c r="I12" s="232">
        <f>'Приложение 4,'!Q16</f>
        <v>1774780</v>
      </c>
    </row>
    <row r="13" spans="1:9" ht="30" customHeight="1">
      <c r="A13" s="109" t="s">
        <v>149</v>
      </c>
      <c r="B13" s="110"/>
      <c r="C13" s="111">
        <v>1</v>
      </c>
      <c r="D13" s="111">
        <v>6</v>
      </c>
      <c r="E13" s="379"/>
      <c r="F13" s="379"/>
      <c r="G13" s="231">
        <f>'Приложение 4,'!O27</f>
        <v>23500</v>
      </c>
      <c r="H13" s="231">
        <f>'Приложение 4,'!P27</f>
        <v>23500</v>
      </c>
      <c r="I13" s="232">
        <f>'Приложение 4,'!Q27</f>
        <v>23500</v>
      </c>
    </row>
    <row r="14" spans="1:9" ht="15.95" customHeight="1">
      <c r="A14" s="112" t="s">
        <v>232</v>
      </c>
      <c r="B14" s="110"/>
      <c r="C14" s="117">
        <v>1</v>
      </c>
      <c r="D14" s="117">
        <v>13</v>
      </c>
      <c r="E14" s="227"/>
      <c r="F14" s="227"/>
      <c r="G14" s="233">
        <f>'Приложение 4,'!O32</f>
        <v>1350</v>
      </c>
      <c r="H14" s="233">
        <f>'Приложение 4,'!P32</f>
        <v>0</v>
      </c>
      <c r="I14" s="233">
        <f>'Приложение 4,'!Q32</f>
        <v>0</v>
      </c>
    </row>
    <row r="15" spans="1:9" ht="15.95" customHeight="1">
      <c r="A15" s="112" t="s">
        <v>179</v>
      </c>
      <c r="B15" s="110"/>
      <c r="C15" s="117">
        <v>2</v>
      </c>
      <c r="D15" s="117">
        <v>0</v>
      </c>
      <c r="E15" s="227"/>
      <c r="F15" s="227"/>
      <c r="G15" s="233">
        <f>G16</f>
        <v>104800</v>
      </c>
      <c r="H15" s="233">
        <f>H16</f>
        <v>108300</v>
      </c>
      <c r="I15" s="234">
        <f>I16</f>
        <v>112100</v>
      </c>
    </row>
    <row r="16" spans="1:9" ht="18.75" customHeight="1">
      <c r="A16" s="113" t="s">
        <v>152</v>
      </c>
      <c r="B16" s="110"/>
      <c r="C16" s="111">
        <v>2</v>
      </c>
      <c r="D16" s="111">
        <v>3</v>
      </c>
      <c r="E16" s="379"/>
      <c r="F16" s="379"/>
      <c r="G16" s="231">
        <f>'Приложение 4,'!O36</f>
        <v>104800</v>
      </c>
      <c r="H16" s="231">
        <f>'Приложение 4,'!P36</f>
        <v>108300</v>
      </c>
      <c r="I16" s="232">
        <f>'Приложение 4,'!Q36</f>
        <v>112100</v>
      </c>
    </row>
    <row r="17" spans="1:9" ht="15.75" customHeight="1">
      <c r="A17" s="114" t="s">
        <v>180</v>
      </c>
      <c r="B17" s="110"/>
      <c r="C17" s="117">
        <v>3</v>
      </c>
      <c r="D17" s="117">
        <v>0</v>
      </c>
      <c r="E17" s="379"/>
      <c r="F17" s="379"/>
      <c r="G17" s="233">
        <f>G18</f>
        <v>80000</v>
      </c>
      <c r="H17" s="233">
        <f>H18</f>
        <v>20000</v>
      </c>
      <c r="I17" s="234">
        <f>I18</f>
        <v>9100</v>
      </c>
    </row>
    <row r="18" spans="1:9" ht="29.25" customHeight="1">
      <c r="A18" s="115" t="s">
        <v>219</v>
      </c>
      <c r="B18" s="110"/>
      <c r="C18" s="111">
        <v>3</v>
      </c>
      <c r="D18" s="111">
        <v>10</v>
      </c>
      <c r="E18" s="379"/>
      <c r="F18" s="379"/>
      <c r="G18" s="231">
        <f>'Приложение 4,'!O43</f>
        <v>80000</v>
      </c>
      <c r="H18" s="231">
        <f>'Приложение 4,'!P43</f>
        <v>20000</v>
      </c>
      <c r="I18" s="232">
        <f>'Приложение 4,'!Q43</f>
        <v>9100</v>
      </c>
    </row>
    <row r="19" spans="1:9" ht="15.95" customHeight="1">
      <c r="A19" s="112" t="s">
        <v>181</v>
      </c>
      <c r="B19" s="110"/>
      <c r="C19" s="117">
        <v>4</v>
      </c>
      <c r="D19" s="117">
        <v>0</v>
      </c>
      <c r="E19" s="379"/>
      <c r="F19" s="379"/>
      <c r="G19" s="233">
        <f>G20</f>
        <v>1664407</v>
      </c>
      <c r="H19" s="233">
        <f>H20</f>
        <v>702000</v>
      </c>
      <c r="I19" s="234">
        <f>I20+I21</f>
        <v>1080000</v>
      </c>
    </row>
    <row r="20" spans="1:9" ht="15.95" customHeight="1">
      <c r="A20" s="116" t="s">
        <v>174</v>
      </c>
      <c r="B20" s="110"/>
      <c r="C20" s="111">
        <v>4</v>
      </c>
      <c r="D20" s="111">
        <v>9</v>
      </c>
      <c r="E20" s="379"/>
      <c r="F20" s="379"/>
      <c r="G20" s="231">
        <f>'Приложение 4,'!O49</f>
        <v>1664407</v>
      </c>
      <c r="H20" s="231">
        <f>'Приложение 4,'!P49</f>
        <v>702000</v>
      </c>
      <c r="I20" s="232">
        <f>'Приложение 4,'!Q54</f>
        <v>717000</v>
      </c>
    </row>
    <row r="21" spans="1:9" ht="15.95" customHeight="1">
      <c r="A21" s="116" t="s">
        <v>220</v>
      </c>
      <c r="B21" s="110"/>
      <c r="C21" s="111">
        <v>4</v>
      </c>
      <c r="D21" s="111">
        <v>12</v>
      </c>
      <c r="E21" s="227"/>
      <c r="F21" s="227"/>
      <c r="G21" s="231">
        <v>0</v>
      </c>
      <c r="H21" s="231">
        <v>0</v>
      </c>
      <c r="I21" s="232">
        <f>'Приложение 4,'!Q55</f>
        <v>363000</v>
      </c>
    </row>
    <row r="22" spans="1:9" ht="15.95" customHeight="1">
      <c r="A22" s="112" t="s">
        <v>182</v>
      </c>
      <c r="B22" s="110"/>
      <c r="C22" s="117">
        <v>5</v>
      </c>
      <c r="D22" s="117">
        <v>0</v>
      </c>
      <c r="E22" s="379"/>
      <c r="F22" s="379"/>
      <c r="G22" s="233">
        <f>G23</f>
        <v>941512</v>
      </c>
      <c r="H22" s="233">
        <f>H23</f>
        <v>30000</v>
      </c>
      <c r="I22" s="234">
        <f>I23</f>
        <v>50000</v>
      </c>
    </row>
    <row r="23" spans="1:9" ht="15.95" customHeight="1">
      <c r="A23" s="116" t="s">
        <v>163</v>
      </c>
      <c r="B23" s="110"/>
      <c r="C23" s="111">
        <v>5</v>
      </c>
      <c r="D23" s="111">
        <v>3</v>
      </c>
      <c r="E23" s="379"/>
      <c r="F23" s="379"/>
      <c r="G23" s="231">
        <f>'Приложение 4,'!O61</f>
        <v>941512</v>
      </c>
      <c r="H23" s="231">
        <f>'Приложение 4,'!P61</f>
        <v>30000</v>
      </c>
      <c r="I23" s="232">
        <f>'Приложение 4,'!Q61</f>
        <v>50000</v>
      </c>
    </row>
    <row r="24" spans="1:9" ht="15.95" customHeight="1">
      <c r="A24" s="112" t="s">
        <v>183</v>
      </c>
      <c r="B24" s="110"/>
      <c r="C24" s="117">
        <v>8</v>
      </c>
      <c r="D24" s="117">
        <v>0</v>
      </c>
      <c r="E24" s="379"/>
      <c r="F24" s="379"/>
      <c r="G24" s="233">
        <f>G25</f>
        <v>2453658</v>
      </c>
      <c r="H24" s="233">
        <f>H25</f>
        <v>1780520</v>
      </c>
      <c r="I24" s="234">
        <f>I25</f>
        <v>1744320</v>
      </c>
    </row>
    <row r="25" spans="1:9" ht="15.95" customHeight="1">
      <c r="A25" s="115" t="s">
        <v>167</v>
      </c>
      <c r="B25" s="110"/>
      <c r="C25" s="111">
        <v>8</v>
      </c>
      <c r="D25" s="111">
        <v>1</v>
      </c>
      <c r="E25" s="379"/>
      <c r="F25" s="379"/>
      <c r="G25" s="231">
        <f>'Приложение 4,'!O69</f>
        <v>2453658</v>
      </c>
      <c r="H25" s="231">
        <f>'Приложение 4,'!P69</f>
        <v>1780520</v>
      </c>
      <c r="I25" s="232">
        <f>'Приложение 4,'!Q69</f>
        <v>1744320</v>
      </c>
    </row>
    <row r="26" spans="1:9" ht="15.95" customHeight="1" thickBot="1">
      <c r="A26" s="124" t="s">
        <v>115</v>
      </c>
      <c r="B26" s="110"/>
      <c r="C26" s="125" t="s">
        <v>184</v>
      </c>
      <c r="D26" s="125" t="s">
        <v>184</v>
      </c>
      <c r="E26" s="379"/>
      <c r="F26" s="379"/>
      <c r="G26" s="235">
        <f>G10+G15+G17+G19+G22+G24</f>
        <v>8001484.1500000004</v>
      </c>
      <c r="H26" s="235">
        <f>H10+H15+H17+H19+H22+H24</f>
        <v>5072300</v>
      </c>
      <c r="I26" s="236">
        <f>I10+I15+I17+I19+I22+I24</f>
        <v>5500200</v>
      </c>
    </row>
    <row r="27" spans="1:9" ht="25.5" customHeight="1">
      <c r="A27" s="2"/>
      <c r="B27" s="2"/>
      <c r="C27" s="2"/>
      <c r="D27" s="2"/>
      <c r="E27" s="2"/>
      <c r="F27" s="2"/>
      <c r="G27" s="2"/>
      <c r="H27" s="29"/>
      <c r="I27" s="29"/>
    </row>
  </sheetData>
  <mergeCells count="15">
    <mergeCell ref="E24:F24"/>
    <mergeCell ref="E25:F25"/>
    <mergeCell ref="E26:F26"/>
    <mergeCell ref="E16:F16"/>
    <mergeCell ref="E17:F17"/>
    <mergeCell ref="E18:F18"/>
    <mergeCell ref="E19:F19"/>
    <mergeCell ref="E20:F20"/>
    <mergeCell ref="E22:F22"/>
    <mergeCell ref="A6:I6"/>
    <mergeCell ref="E10:F10"/>
    <mergeCell ref="E11:F11"/>
    <mergeCell ref="E12:F12"/>
    <mergeCell ref="E13:F13"/>
    <mergeCell ref="E23:F23"/>
  </mergeCells>
  <pageMargins left="0.79" right="0.26" top="0.74803149606299213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Q81"/>
  <sheetViews>
    <sheetView view="pageBreakPreview" topLeftCell="B1" zoomScale="84" zoomScaleNormal="100" zoomScaleSheetLayoutView="84" workbookViewId="0">
      <selection activeCell="O5" sqref="O5"/>
    </sheetView>
  </sheetViews>
  <sheetFormatPr defaultRowHeight="12.75"/>
  <cols>
    <col min="1" max="1" width="1.6640625" style="14" hidden="1" customWidth="1"/>
    <col min="2" max="2" width="1" style="14" customWidth="1"/>
    <col min="3" max="3" width="0.83203125" style="14" customWidth="1"/>
    <col min="4" max="5" width="0.6640625" style="14" customWidth="1"/>
    <col min="6" max="6" width="67" style="14" customWidth="1"/>
    <col min="7" max="7" width="6" style="14" customWidth="1"/>
    <col min="8" max="8" width="6.6640625" style="14" customWidth="1"/>
    <col min="9" max="9" width="13.5" style="105" customWidth="1"/>
    <col min="10" max="10" width="6.5" style="85" customWidth="1"/>
    <col min="11" max="14" width="0" style="14" hidden="1" customWidth="1"/>
    <col min="15" max="15" width="16" style="14" customWidth="1"/>
    <col min="16" max="16" width="14.83203125" style="14" customWidth="1"/>
    <col min="17" max="17" width="15" style="14" customWidth="1"/>
    <col min="18" max="16384" width="9.33203125" style="14"/>
  </cols>
  <sheetData>
    <row r="1" spans="1:17" ht="18">
      <c r="A1" s="90"/>
      <c r="B1" s="90"/>
      <c r="C1" s="90"/>
      <c r="D1" s="90"/>
      <c r="E1" s="90"/>
      <c r="F1" s="90"/>
      <c r="G1" s="90"/>
      <c r="H1" s="90"/>
      <c r="I1" s="119" t="s">
        <v>224</v>
      </c>
      <c r="J1" s="91"/>
      <c r="K1" s="91"/>
      <c r="L1" s="90"/>
      <c r="M1" s="90"/>
      <c r="N1" s="90"/>
      <c r="O1" s="90"/>
      <c r="P1" s="90"/>
      <c r="Q1" s="90"/>
    </row>
    <row r="2" spans="1:17" ht="15" customHeight="1">
      <c r="A2" s="90"/>
      <c r="B2" s="90"/>
      <c r="C2" s="90"/>
      <c r="D2" s="90"/>
      <c r="E2" s="90"/>
      <c r="F2" s="90"/>
      <c r="G2" s="90"/>
      <c r="H2" s="90"/>
      <c r="I2" s="119" t="s">
        <v>24</v>
      </c>
      <c r="J2" s="91"/>
      <c r="K2" s="91"/>
      <c r="L2" s="90"/>
      <c r="M2" s="90"/>
      <c r="N2" s="90"/>
      <c r="O2" s="90"/>
      <c r="P2" s="90"/>
      <c r="Q2" s="90"/>
    </row>
    <row r="3" spans="1:17" ht="13.5" customHeight="1">
      <c r="A3" s="90"/>
      <c r="B3" s="90"/>
      <c r="C3" s="90"/>
      <c r="D3" s="90"/>
      <c r="E3" s="90"/>
      <c r="F3" s="90"/>
      <c r="G3" s="90"/>
      <c r="H3" s="90"/>
      <c r="I3" s="119" t="s">
        <v>172</v>
      </c>
      <c r="J3" s="92"/>
      <c r="K3" s="92"/>
      <c r="L3" s="93"/>
      <c r="M3" s="94"/>
      <c r="N3" s="94"/>
      <c r="O3" s="94"/>
      <c r="P3" s="94"/>
      <c r="Q3" s="90"/>
    </row>
    <row r="4" spans="1:17" ht="18.75">
      <c r="A4" s="90"/>
      <c r="B4" s="90"/>
      <c r="C4" s="90"/>
      <c r="D4" s="90"/>
      <c r="E4" s="90"/>
      <c r="F4" s="90"/>
      <c r="G4" s="90"/>
      <c r="H4" s="90"/>
      <c r="I4" s="120" t="str">
        <f>'Приложение 3,'!G4</f>
        <v>от 17.06.2022 года  №___</v>
      </c>
      <c r="J4" s="95"/>
      <c r="K4" s="95"/>
      <c r="L4" s="96"/>
      <c r="M4" s="97"/>
      <c r="N4" s="97"/>
      <c r="O4" s="97" t="s">
        <v>260</v>
      </c>
      <c r="P4" s="90"/>
      <c r="Q4" s="90"/>
    </row>
    <row r="5" spans="1:17">
      <c r="A5" s="90"/>
      <c r="B5" s="90"/>
      <c r="C5" s="90"/>
      <c r="D5" s="90"/>
      <c r="E5" s="90"/>
      <c r="F5" s="90"/>
      <c r="G5" s="90"/>
      <c r="H5" s="90"/>
      <c r="I5" s="98"/>
      <c r="J5" s="99"/>
      <c r="K5" s="90"/>
      <c r="L5" s="90"/>
      <c r="M5" s="90"/>
      <c r="N5" s="90"/>
      <c r="O5" s="100"/>
      <c r="P5" s="90"/>
      <c r="Q5" s="90"/>
    </row>
    <row r="6" spans="1:17" ht="79.5" customHeight="1">
      <c r="A6" s="382" t="s">
        <v>226</v>
      </c>
      <c r="B6" s="383"/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3"/>
      <c r="O6" s="383"/>
      <c r="P6" s="383"/>
      <c r="Q6" s="383"/>
    </row>
    <row r="7" spans="1:17" ht="25.5" customHeight="1" thickBot="1">
      <c r="A7" s="89"/>
      <c r="B7" s="101" t="s">
        <v>117</v>
      </c>
      <c r="C7" s="86"/>
      <c r="D7" s="86"/>
      <c r="E7" s="86"/>
      <c r="F7" s="86"/>
      <c r="G7" s="86"/>
      <c r="H7" s="86" t="s">
        <v>176</v>
      </c>
      <c r="I7" s="102"/>
      <c r="J7" s="87"/>
      <c r="K7" s="88"/>
      <c r="L7" s="88"/>
      <c r="M7" s="88"/>
      <c r="N7" s="88"/>
      <c r="O7" s="88"/>
      <c r="P7" s="100"/>
      <c r="Q7" s="90" t="s">
        <v>19</v>
      </c>
    </row>
    <row r="8" spans="1:17" s="30" customFormat="1" ht="26.25" customHeight="1" thickBot="1">
      <c r="A8" s="126"/>
      <c r="B8" s="132"/>
      <c r="C8" s="31"/>
      <c r="D8" s="31"/>
      <c r="E8" s="32"/>
      <c r="F8" s="123" t="s">
        <v>118</v>
      </c>
      <c r="G8" s="121" t="s">
        <v>111</v>
      </c>
      <c r="H8" s="121" t="s">
        <v>112</v>
      </c>
      <c r="I8" s="121" t="s">
        <v>119</v>
      </c>
      <c r="J8" s="121" t="s">
        <v>120</v>
      </c>
      <c r="K8" s="122" t="s">
        <v>121</v>
      </c>
      <c r="L8" s="122" t="s">
        <v>122</v>
      </c>
      <c r="M8" s="122" t="s">
        <v>123</v>
      </c>
      <c r="N8" s="122" t="s">
        <v>124</v>
      </c>
      <c r="O8" s="103">
        <v>2022</v>
      </c>
      <c r="P8" s="104">
        <v>2023</v>
      </c>
      <c r="Q8" s="104">
        <v>2024</v>
      </c>
    </row>
    <row r="9" spans="1:17" s="30" customFormat="1" ht="18.75" customHeight="1" thickTop="1" thickBot="1">
      <c r="A9" s="126"/>
      <c r="B9" s="133"/>
      <c r="C9" s="33"/>
      <c r="D9" s="33"/>
      <c r="E9" s="33"/>
      <c r="F9" s="134">
        <v>1</v>
      </c>
      <c r="G9" s="134">
        <v>2</v>
      </c>
      <c r="H9" s="135">
        <v>3</v>
      </c>
      <c r="I9" s="136">
        <v>4</v>
      </c>
      <c r="J9" s="137">
        <v>5</v>
      </c>
      <c r="K9" s="137">
        <v>7</v>
      </c>
      <c r="L9" s="137">
        <v>8</v>
      </c>
      <c r="M9" s="137">
        <v>9</v>
      </c>
      <c r="N9" s="137">
        <v>10</v>
      </c>
      <c r="O9" s="138">
        <v>6</v>
      </c>
      <c r="P9" s="135">
        <v>7</v>
      </c>
      <c r="Q9" s="127">
        <v>8</v>
      </c>
    </row>
    <row r="10" spans="1:17" s="30" customFormat="1" ht="14.25" customHeight="1">
      <c r="A10" s="128"/>
      <c r="B10" s="384" t="s">
        <v>134</v>
      </c>
      <c r="C10" s="385"/>
      <c r="D10" s="386"/>
      <c r="E10" s="386"/>
      <c r="F10" s="387"/>
      <c r="G10" s="139">
        <v>1</v>
      </c>
      <c r="H10" s="139">
        <v>0</v>
      </c>
      <c r="I10" s="140">
        <v>0</v>
      </c>
      <c r="J10" s="141">
        <v>0</v>
      </c>
      <c r="K10" s="142">
        <v>3576900</v>
      </c>
      <c r="L10" s="143">
        <v>0</v>
      </c>
      <c r="M10" s="143">
        <v>0</v>
      </c>
      <c r="N10" s="144">
        <v>0</v>
      </c>
      <c r="O10" s="145">
        <f>O13+O18+O27+O32</f>
        <v>2757107.15</v>
      </c>
      <c r="P10" s="145">
        <f>P13+P18+P27+P32</f>
        <v>2431480</v>
      </c>
      <c r="Q10" s="145">
        <f>Q13+Q18+Q27+Q32</f>
        <v>2504680</v>
      </c>
    </row>
    <row r="11" spans="1:17" s="30" customFormat="1" ht="24" customHeight="1">
      <c r="A11" s="128"/>
      <c r="B11" s="146"/>
      <c r="C11" s="388" t="s">
        <v>135</v>
      </c>
      <c r="D11" s="389"/>
      <c r="E11" s="389"/>
      <c r="F11" s="390"/>
      <c r="G11" s="147">
        <v>1</v>
      </c>
      <c r="H11" s="147">
        <v>2</v>
      </c>
      <c r="I11" s="148">
        <v>0</v>
      </c>
      <c r="J11" s="149">
        <v>0</v>
      </c>
      <c r="K11" s="150">
        <v>738500</v>
      </c>
      <c r="L11" s="151">
        <v>0</v>
      </c>
      <c r="M11" s="151">
        <v>0</v>
      </c>
      <c r="N11" s="28">
        <v>0</v>
      </c>
      <c r="O11" s="152">
        <f t="shared" ref="O11:Q13" si="0">O12</f>
        <v>738500</v>
      </c>
      <c r="P11" s="152">
        <f t="shared" si="0"/>
        <v>672400</v>
      </c>
      <c r="Q11" s="152">
        <f t="shared" si="0"/>
        <v>706400</v>
      </c>
    </row>
    <row r="12" spans="1:17" s="130" customFormat="1" ht="48.75" customHeight="1">
      <c r="A12" s="129"/>
      <c r="B12" s="153"/>
      <c r="C12" s="36"/>
      <c r="D12" s="391" t="s">
        <v>173</v>
      </c>
      <c r="E12" s="392"/>
      <c r="F12" s="393"/>
      <c r="G12" s="139">
        <v>1</v>
      </c>
      <c r="H12" s="139">
        <v>2</v>
      </c>
      <c r="I12" s="140">
        <v>5700000000</v>
      </c>
      <c r="J12" s="141">
        <v>0</v>
      </c>
      <c r="K12" s="154">
        <v>738500</v>
      </c>
      <c r="L12" s="155">
        <v>0</v>
      </c>
      <c r="M12" s="155">
        <v>0</v>
      </c>
      <c r="N12" s="156">
        <v>0</v>
      </c>
      <c r="O12" s="145">
        <f t="shared" si="0"/>
        <v>738500</v>
      </c>
      <c r="P12" s="145">
        <f t="shared" si="0"/>
        <v>672400</v>
      </c>
      <c r="Q12" s="145">
        <f t="shared" si="0"/>
        <v>706400</v>
      </c>
    </row>
    <row r="13" spans="1:17" s="30" customFormat="1" ht="27" customHeight="1">
      <c r="A13" s="128"/>
      <c r="B13" s="157"/>
      <c r="C13" s="158"/>
      <c r="D13" s="380" t="s">
        <v>137</v>
      </c>
      <c r="E13" s="394"/>
      <c r="F13" s="381"/>
      <c r="G13" s="160">
        <v>1</v>
      </c>
      <c r="H13" s="160">
        <v>2</v>
      </c>
      <c r="I13" s="161">
        <v>5710000000</v>
      </c>
      <c r="J13" s="162">
        <v>0</v>
      </c>
      <c r="K13" s="150">
        <v>738500</v>
      </c>
      <c r="L13" s="151">
        <v>0</v>
      </c>
      <c r="M13" s="151">
        <v>0</v>
      </c>
      <c r="N13" s="28">
        <v>0</v>
      </c>
      <c r="O13" s="163">
        <f t="shared" si="0"/>
        <v>738500</v>
      </c>
      <c r="P13" s="163">
        <f t="shared" si="0"/>
        <v>672400</v>
      </c>
      <c r="Q13" s="163">
        <f t="shared" si="0"/>
        <v>706400</v>
      </c>
    </row>
    <row r="14" spans="1:17" s="30" customFormat="1" ht="14.25" customHeight="1">
      <c r="A14" s="128"/>
      <c r="B14" s="153"/>
      <c r="C14" s="37"/>
      <c r="D14" s="159"/>
      <c r="E14" s="380" t="s">
        <v>139</v>
      </c>
      <c r="F14" s="381"/>
      <c r="G14" s="160">
        <v>1</v>
      </c>
      <c r="H14" s="160">
        <v>2</v>
      </c>
      <c r="I14" s="161">
        <v>5710010010</v>
      </c>
      <c r="J14" s="162">
        <v>0</v>
      </c>
      <c r="K14" s="150">
        <v>738500</v>
      </c>
      <c r="L14" s="151">
        <v>0</v>
      </c>
      <c r="M14" s="151">
        <v>0</v>
      </c>
      <c r="N14" s="28">
        <v>0</v>
      </c>
      <c r="O14" s="163">
        <f>O15</f>
        <v>738500</v>
      </c>
      <c r="P14" s="163">
        <f>P15</f>
        <v>672400</v>
      </c>
      <c r="Q14" s="163">
        <f>Q15</f>
        <v>706400</v>
      </c>
    </row>
    <row r="15" spans="1:17" s="30" customFormat="1" ht="26.25" customHeight="1">
      <c r="A15" s="128"/>
      <c r="B15" s="153"/>
      <c r="C15" s="37"/>
      <c r="D15" s="164"/>
      <c r="E15" s="159"/>
      <c r="F15" s="38" t="s">
        <v>140</v>
      </c>
      <c r="G15" s="160">
        <v>1</v>
      </c>
      <c r="H15" s="160">
        <v>2</v>
      </c>
      <c r="I15" s="161">
        <v>5710010010</v>
      </c>
      <c r="J15" s="162">
        <v>120</v>
      </c>
      <c r="K15" s="150">
        <v>738500</v>
      </c>
      <c r="L15" s="151">
        <v>0</v>
      </c>
      <c r="M15" s="151">
        <v>0</v>
      </c>
      <c r="N15" s="28">
        <v>0</v>
      </c>
      <c r="O15" s="163">
        <f>'Приложение 5.'!X16</f>
        <v>738500</v>
      </c>
      <c r="P15" s="163">
        <f>'Приложение 5.'!Y16</f>
        <v>672400</v>
      </c>
      <c r="Q15" s="163">
        <f>'Приложение 5.'!Z16</f>
        <v>706400</v>
      </c>
    </row>
    <row r="16" spans="1:17" s="30" customFormat="1" ht="37.5" customHeight="1">
      <c r="A16" s="128"/>
      <c r="B16" s="146"/>
      <c r="C16" s="388" t="s">
        <v>143</v>
      </c>
      <c r="D16" s="389"/>
      <c r="E16" s="389"/>
      <c r="F16" s="390"/>
      <c r="G16" s="147">
        <v>1</v>
      </c>
      <c r="H16" s="147">
        <v>4</v>
      </c>
      <c r="I16" s="148">
        <v>0</v>
      </c>
      <c r="J16" s="149">
        <v>0</v>
      </c>
      <c r="K16" s="150">
        <v>2828400</v>
      </c>
      <c r="L16" s="151">
        <v>0</v>
      </c>
      <c r="M16" s="151">
        <v>0</v>
      </c>
      <c r="N16" s="28">
        <v>0</v>
      </c>
      <c r="O16" s="165">
        <f t="shared" ref="O16:Q17" si="1">O17</f>
        <v>1993757.15</v>
      </c>
      <c r="P16" s="165">
        <f t="shared" si="1"/>
        <v>1735580</v>
      </c>
      <c r="Q16" s="165">
        <f t="shared" si="1"/>
        <v>1774780</v>
      </c>
    </row>
    <row r="17" spans="1:17" s="130" customFormat="1" ht="36.75" customHeight="1">
      <c r="A17" s="129"/>
      <c r="B17" s="153"/>
      <c r="C17" s="36"/>
      <c r="D17" s="380" t="s">
        <v>173</v>
      </c>
      <c r="E17" s="394"/>
      <c r="F17" s="396"/>
      <c r="G17" s="166">
        <v>1</v>
      </c>
      <c r="H17" s="166">
        <v>4</v>
      </c>
      <c r="I17" s="167">
        <v>5700000000</v>
      </c>
      <c r="J17" s="168">
        <v>0</v>
      </c>
      <c r="K17" s="142">
        <v>738500</v>
      </c>
      <c r="L17" s="143">
        <v>0</v>
      </c>
      <c r="M17" s="143">
        <v>0</v>
      </c>
      <c r="N17" s="144">
        <v>0</v>
      </c>
      <c r="O17" s="169">
        <f t="shared" si="1"/>
        <v>1993757.15</v>
      </c>
      <c r="P17" s="169">
        <f t="shared" si="1"/>
        <v>1735580</v>
      </c>
      <c r="Q17" s="169">
        <f t="shared" si="1"/>
        <v>1774780</v>
      </c>
    </row>
    <row r="18" spans="1:17" s="30" customFormat="1" ht="24.75" customHeight="1">
      <c r="A18" s="128"/>
      <c r="B18" s="157"/>
      <c r="C18" s="158"/>
      <c r="D18" s="380" t="s">
        <v>137</v>
      </c>
      <c r="E18" s="394"/>
      <c r="F18" s="381"/>
      <c r="G18" s="160">
        <v>1</v>
      </c>
      <c r="H18" s="160">
        <v>4</v>
      </c>
      <c r="I18" s="161">
        <v>5710000000</v>
      </c>
      <c r="J18" s="162">
        <v>0</v>
      </c>
      <c r="K18" s="150">
        <v>738500</v>
      </c>
      <c r="L18" s="151">
        <v>0</v>
      </c>
      <c r="M18" s="151">
        <v>0</v>
      </c>
      <c r="N18" s="28">
        <v>0</v>
      </c>
      <c r="O18" s="171">
        <f>O19+O23+O25</f>
        <v>1993757.15</v>
      </c>
      <c r="P18" s="163">
        <f>P19+P23</f>
        <v>1735580</v>
      </c>
      <c r="Q18" s="163">
        <f>Q19+Q23</f>
        <v>1774780</v>
      </c>
    </row>
    <row r="19" spans="1:17" s="30" customFormat="1" ht="14.25" customHeight="1">
      <c r="A19" s="128"/>
      <c r="B19" s="153"/>
      <c r="C19" s="37"/>
      <c r="D19" s="159"/>
      <c r="E19" s="395" t="s">
        <v>144</v>
      </c>
      <c r="F19" s="395"/>
      <c r="G19" s="160">
        <v>1</v>
      </c>
      <c r="H19" s="160">
        <v>4</v>
      </c>
      <c r="I19" s="161">
        <v>5710010020</v>
      </c>
      <c r="J19" s="162">
        <v>0</v>
      </c>
      <c r="K19" s="150">
        <v>2828400</v>
      </c>
      <c r="L19" s="151">
        <v>0</v>
      </c>
      <c r="M19" s="151">
        <v>0</v>
      </c>
      <c r="N19" s="28">
        <v>0</v>
      </c>
      <c r="O19" s="171">
        <f>O20+O21+O22</f>
        <v>1174167.1499999999</v>
      </c>
      <c r="P19" s="171">
        <f>P20+P21+P22</f>
        <v>1385630</v>
      </c>
      <c r="Q19" s="171">
        <f>Q20+Q21+Q22</f>
        <v>1471290</v>
      </c>
    </row>
    <row r="20" spans="1:17" s="30" customFormat="1" ht="24.75" customHeight="1">
      <c r="A20" s="128"/>
      <c r="B20" s="153"/>
      <c r="C20" s="37"/>
      <c r="D20" s="164"/>
      <c r="E20" s="159"/>
      <c r="F20" s="38" t="s">
        <v>140</v>
      </c>
      <c r="G20" s="160">
        <v>1</v>
      </c>
      <c r="H20" s="160">
        <v>4</v>
      </c>
      <c r="I20" s="161">
        <v>5710010020</v>
      </c>
      <c r="J20" s="162">
        <v>120</v>
      </c>
      <c r="K20" s="150">
        <v>1951600</v>
      </c>
      <c r="L20" s="151">
        <v>0</v>
      </c>
      <c r="M20" s="151">
        <v>0</v>
      </c>
      <c r="N20" s="28">
        <v>0</v>
      </c>
      <c r="O20" s="163">
        <v>748750</v>
      </c>
      <c r="P20" s="163">
        <f>'Приложение 5.'!Y23</f>
        <v>1250100</v>
      </c>
      <c r="Q20" s="163">
        <f>'Приложение 5.'!Z23</f>
        <v>1350700</v>
      </c>
    </row>
    <row r="21" spans="1:17" s="30" customFormat="1" ht="27.75" customHeight="1">
      <c r="A21" s="128"/>
      <c r="B21" s="153"/>
      <c r="C21" s="37"/>
      <c r="D21" s="164"/>
      <c r="E21" s="159"/>
      <c r="F21" s="38" t="s">
        <v>145</v>
      </c>
      <c r="G21" s="160">
        <v>1</v>
      </c>
      <c r="H21" s="160">
        <v>4</v>
      </c>
      <c r="I21" s="161">
        <v>5710010020</v>
      </c>
      <c r="J21" s="162">
        <v>240</v>
      </c>
      <c r="K21" s="150">
        <v>835700</v>
      </c>
      <c r="L21" s="151">
        <v>0</v>
      </c>
      <c r="M21" s="151">
        <v>0</v>
      </c>
      <c r="N21" s="28">
        <v>0</v>
      </c>
      <c r="O21" s="163">
        <v>371517.15</v>
      </c>
      <c r="P21" s="163">
        <f>'Приложение 5.'!Y26</f>
        <v>106830</v>
      </c>
      <c r="Q21" s="163">
        <f>'Приложение 5.'!Z26</f>
        <v>91890</v>
      </c>
    </row>
    <row r="22" spans="1:17" s="30" customFormat="1" ht="14.25" customHeight="1">
      <c r="A22" s="128"/>
      <c r="B22" s="153"/>
      <c r="C22" s="37"/>
      <c r="D22" s="164"/>
      <c r="E22" s="159"/>
      <c r="F22" s="38" t="s">
        <v>147</v>
      </c>
      <c r="G22" s="160">
        <v>1</v>
      </c>
      <c r="H22" s="160">
        <v>4</v>
      </c>
      <c r="I22" s="161">
        <v>5710010020</v>
      </c>
      <c r="J22" s="162" t="s">
        <v>148</v>
      </c>
      <c r="K22" s="150">
        <v>26500</v>
      </c>
      <c r="L22" s="151">
        <v>0</v>
      </c>
      <c r="M22" s="151">
        <v>0</v>
      </c>
      <c r="N22" s="28">
        <v>0</v>
      </c>
      <c r="O22" s="171">
        <v>53900</v>
      </c>
      <c r="P22" s="163">
        <f>'Приложение 5.'!Y29</f>
        <v>28700</v>
      </c>
      <c r="Q22" s="163">
        <f>'Приложение 5.'!Z29</f>
        <v>28700</v>
      </c>
    </row>
    <row r="23" spans="1:17" s="30" customFormat="1" ht="63.75" customHeight="1">
      <c r="A23" s="128"/>
      <c r="B23" s="153"/>
      <c r="C23" s="37"/>
      <c r="D23" s="159"/>
      <c r="E23" s="206"/>
      <c r="F23" s="219" t="s">
        <v>229</v>
      </c>
      <c r="G23" s="160">
        <v>1</v>
      </c>
      <c r="H23" s="160">
        <v>4</v>
      </c>
      <c r="I23" s="161">
        <v>5710015010</v>
      </c>
      <c r="J23" s="162">
        <v>0</v>
      </c>
      <c r="K23" s="150"/>
      <c r="L23" s="151"/>
      <c r="M23" s="151"/>
      <c r="N23" s="28"/>
      <c r="O23" s="225">
        <f>O24</f>
        <v>379590</v>
      </c>
      <c r="P23" s="224">
        <f>P24</f>
        <v>349950</v>
      </c>
      <c r="Q23" s="224">
        <f>Q24</f>
        <v>303490</v>
      </c>
    </row>
    <row r="24" spans="1:17" s="30" customFormat="1" ht="14.25" customHeight="1">
      <c r="A24" s="128"/>
      <c r="B24" s="153"/>
      <c r="C24" s="37"/>
      <c r="D24" s="159"/>
      <c r="E24" s="206"/>
      <c r="F24" s="219" t="s">
        <v>147</v>
      </c>
      <c r="G24" s="160">
        <v>1</v>
      </c>
      <c r="H24" s="160">
        <v>4</v>
      </c>
      <c r="I24" s="161">
        <v>5710015010</v>
      </c>
      <c r="J24" s="162">
        <v>540</v>
      </c>
      <c r="K24" s="150"/>
      <c r="L24" s="151"/>
      <c r="M24" s="151"/>
      <c r="N24" s="28"/>
      <c r="O24" s="163">
        <f>'Приложение 5.'!X31</f>
        <v>379590</v>
      </c>
      <c r="P24" s="163">
        <f>'Приложение 5.'!Y31</f>
        <v>349950</v>
      </c>
      <c r="Q24" s="163">
        <f>'Приложение 5.'!Z31</f>
        <v>303490</v>
      </c>
    </row>
    <row r="25" spans="1:17" s="30" customFormat="1" ht="14.25" customHeight="1">
      <c r="A25" s="128"/>
      <c r="B25" s="153"/>
      <c r="C25" s="37"/>
      <c r="D25" s="159"/>
      <c r="E25" s="206"/>
      <c r="F25" s="219" t="s">
        <v>245</v>
      </c>
      <c r="G25" s="160">
        <v>1</v>
      </c>
      <c r="H25" s="160">
        <v>4</v>
      </c>
      <c r="I25" s="161">
        <v>5710097080</v>
      </c>
      <c r="J25" s="162">
        <v>0</v>
      </c>
      <c r="K25" s="150"/>
      <c r="L25" s="151"/>
      <c r="M25" s="151"/>
      <c r="N25" s="28"/>
      <c r="O25" s="163">
        <f>O26</f>
        <v>440000</v>
      </c>
      <c r="P25" s="163">
        <f>P26</f>
        <v>0</v>
      </c>
      <c r="Q25" s="163">
        <f>Q26</f>
        <v>0</v>
      </c>
    </row>
    <row r="26" spans="1:17" s="30" customFormat="1" ht="30.75" customHeight="1">
      <c r="A26" s="128"/>
      <c r="B26" s="153"/>
      <c r="C26" s="37"/>
      <c r="D26" s="159"/>
      <c r="E26" s="206"/>
      <c r="F26" s="219" t="s">
        <v>140</v>
      </c>
      <c r="G26" s="160">
        <v>1</v>
      </c>
      <c r="H26" s="160">
        <v>4</v>
      </c>
      <c r="I26" s="161">
        <v>5710097080</v>
      </c>
      <c r="J26" s="162">
        <v>120</v>
      </c>
      <c r="K26" s="150"/>
      <c r="L26" s="151"/>
      <c r="M26" s="151"/>
      <c r="N26" s="28"/>
      <c r="O26" s="163">
        <v>440000</v>
      </c>
      <c r="P26" s="163">
        <v>0</v>
      </c>
      <c r="Q26" s="163">
        <v>0</v>
      </c>
    </row>
    <row r="27" spans="1:17" s="96" customFormat="1" ht="38.25" customHeight="1">
      <c r="A27" s="131"/>
      <c r="B27" s="172"/>
      <c r="C27" s="173"/>
      <c r="D27" s="397" t="s">
        <v>149</v>
      </c>
      <c r="E27" s="398"/>
      <c r="F27" s="399"/>
      <c r="G27" s="174">
        <v>1</v>
      </c>
      <c r="H27" s="174">
        <v>6</v>
      </c>
      <c r="I27" s="175">
        <v>0</v>
      </c>
      <c r="J27" s="176">
        <v>0</v>
      </c>
      <c r="K27" s="177"/>
      <c r="L27" s="178"/>
      <c r="M27" s="178"/>
      <c r="N27" s="179"/>
      <c r="O27" s="171">
        <f>O28</f>
        <v>23500</v>
      </c>
      <c r="P27" s="171">
        <f t="shared" ref="P27:Q29" si="2">P28</f>
        <v>23500</v>
      </c>
      <c r="Q27" s="171">
        <f t="shared" si="2"/>
        <v>23500</v>
      </c>
    </row>
    <row r="28" spans="1:17" s="96" customFormat="1" ht="39" customHeight="1">
      <c r="A28" s="131"/>
      <c r="B28" s="172"/>
      <c r="C28" s="173"/>
      <c r="D28" s="180"/>
      <c r="E28" s="400" t="s">
        <v>173</v>
      </c>
      <c r="F28" s="401"/>
      <c r="G28" s="181">
        <v>1</v>
      </c>
      <c r="H28" s="181">
        <v>6</v>
      </c>
      <c r="I28" s="182">
        <v>5700000000</v>
      </c>
      <c r="J28" s="183">
        <v>0</v>
      </c>
      <c r="K28" s="177"/>
      <c r="L28" s="178"/>
      <c r="M28" s="178"/>
      <c r="N28" s="179"/>
      <c r="O28" s="171">
        <f>O29</f>
        <v>23500</v>
      </c>
      <c r="P28" s="171">
        <f t="shared" si="2"/>
        <v>23500</v>
      </c>
      <c r="Q28" s="171">
        <f t="shared" si="2"/>
        <v>23500</v>
      </c>
    </row>
    <row r="29" spans="1:17" s="96" customFormat="1" ht="28.5" customHeight="1">
      <c r="A29" s="131"/>
      <c r="B29" s="172"/>
      <c r="C29" s="173"/>
      <c r="D29" s="180"/>
      <c r="E29" s="400" t="s">
        <v>137</v>
      </c>
      <c r="F29" s="401"/>
      <c r="G29" s="184">
        <v>1</v>
      </c>
      <c r="H29" s="184">
        <v>6</v>
      </c>
      <c r="I29" s="185">
        <v>5710000000</v>
      </c>
      <c r="J29" s="186">
        <v>0</v>
      </c>
      <c r="K29" s="177"/>
      <c r="L29" s="178"/>
      <c r="M29" s="178"/>
      <c r="N29" s="179"/>
      <c r="O29" s="171">
        <f>O30</f>
        <v>23500</v>
      </c>
      <c r="P29" s="171">
        <f t="shared" si="2"/>
        <v>23500</v>
      </c>
      <c r="Q29" s="171">
        <f t="shared" si="2"/>
        <v>23500</v>
      </c>
    </row>
    <row r="30" spans="1:17" s="96" customFormat="1" ht="30" customHeight="1">
      <c r="A30" s="131"/>
      <c r="B30" s="172"/>
      <c r="C30" s="173"/>
      <c r="D30" s="180"/>
      <c r="E30" s="187"/>
      <c r="F30" s="188" t="s">
        <v>150</v>
      </c>
      <c r="G30" s="184">
        <v>1</v>
      </c>
      <c r="H30" s="184">
        <v>6</v>
      </c>
      <c r="I30" s="185">
        <v>5710010080</v>
      </c>
      <c r="J30" s="186">
        <v>0</v>
      </c>
      <c r="K30" s="177">
        <v>26500</v>
      </c>
      <c r="L30" s="178">
        <v>0</v>
      </c>
      <c r="M30" s="178">
        <v>0</v>
      </c>
      <c r="N30" s="179">
        <v>0</v>
      </c>
      <c r="O30" s="171">
        <f>O31</f>
        <v>23500</v>
      </c>
      <c r="P30" s="171">
        <f>P31</f>
        <v>23500</v>
      </c>
      <c r="Q30" s="171">
        <f>Q31</f>
        <v>23500</v>
      </c>
    </row>
    <row r="31" spans="1:17" s="96" customFormat="1" ht="15" customHeight="1">
      <c r="A31" s="131"/>
      <c r="B31" s="237"/>
      <c r="C31" s="238"/>
      <c r="D31" s="239"/>
      <c r="E31" s="240"/>
      <c r="F31" s="241" t="s">
        <v>147</v>
      </c>
      <c r="G31" s="184">
        <v>1</v>
      </c>
      <c r="H31" s="184">
        <v>6</v>
      </c>
      <c r="I31" s="185">
        <v>5710010080</v>
      </c>
      <c r="J31" s="186" t="s">
        <v>148</v>
      </c>
      <c r="K31" s="177"/>
      <c r="L31" s="178"/>
      <c r="M31" s="178"/>
      <c r="N31" s="179"/>
      <c r="O31" s="171">
        <f>'Приложение 5.'!X39</f>
        <v>23500</v>
      </c>
      <c r="P31" s="171">
        <f>'Приложение 5.'!Y39</f>
        <v>23500</v>
      </c>
      <c r="Q31" s="171">
        <f>'Приложение 5.'!Z39</f>
        <v>23500</v>
      </c>
    </row>
    <row r="32" spans="1:17" s="30" customFormat="1" ht="14.25" customHeight="1">
      <c r="A32" s="242"/>
      <c r="B32" s="403" t="s">
        <v>232</v>
      </c>
      <c r="C32" s="403"/>
      <c r="D32" s="403"/>
      <c r="E32" s="403"/>
      <c r="F32" s="403"/>
      <c r="G32" s="147">
        <v>1</v>
      </c>
      <c r="H32" s="147">
        <v>13</v>
      </c>
      <c r="I32" s="148">
        <v>0</v>
      </c>
      <c r="J32" s="149">
        <v>0</v>
      </c>
      <c r="K32" s="150">
        <v>158200</v>
      </c>
      <c r="L32" s="151">
        <v>0</v>
      </c>
      <c r="M32" s="151">
        <v>0</v>
      </c>
      <c r="N32" s="28">
        <v>0</v>
      </c>
      <c r="O32" s="152">
        <f>O33</f>
        <v>1350</v>
      </c>
      <c r="P32" s="152">
        <f t="shared" ref="P32:Q34" si="3">P33</f>
        <v>0</v>
      </c>
      <c r="Q32" s="152">
        <f t="shared" si="3"/>
        <v>0</v>
      </c>
    </row>
    <row r="33" spans="1:17" s="30" customFormat="1" ht="14.25" customHeight="1">
      <c r="A33" s="408" t="s">
        <v>233</v>
      </c>
      <c r="B33" s="409"/>
      <c r="C33" s="409"/>
      <c r="D33" s="409"/>
      <c r="E33" s="409"/>
      <c r="F33" s="409"/>
      <c r="G33" s="160">
        <v>1</v>
      </c>
      <c r="H33" s="160">
        <v>13</v>
      </c>
      <c r="I33" s="161">
        <v>7700000000</v>
      </c>
      <c r="J33" s="162">
        <v>0</v>
      </c>
      <c r="K33" s="150"/>
      <c r="L33" s="151"/>
      <c r="M33" s="151"/>
      <c r="N33" s="28"/>
      <c r="O33" s="163">
        <f>O34</f>
        <v>1350</v>
      </c>
      <c r="P33" s="163">
        <f t="shared" si="3"/>
        <v>0</v>
      </c>
      <c r="Q33" s="163">
        <f t="shared" si="3"/>
        <v>0</v>
      </c>
    </row>
    <row r="34" spans="1:17" s="30" customFormat="1" ht="14.25" customHeight="1">
      <c r="A34" s="408" t="s">
        <v>234</v>
      </c>
      <c r="B34" s="409"/>
      <c r="C34" s="409"/>
      <c r="D34" s="409"/>
      <c r="E34" s="409"/>
      <c r="F34" s="409"/>
      <c r="G34" s="160">
        <v>1</v>
      </c>
      <c r="H34" s="160">
        <v>13</v>
      </c>
      <c r="I34" s="161">
        <v>7700095100</v>
      </c>
      <c r="J34" s="162">
        <v>0</v>
      </c>
      <c r="K34" s="150"/>
      <c r="L34" s="151"/>
      <c r="M34" s="151"/>
      <c r="N34" s="28"/>
      <c r="O34" s="163">
        <f>O35</f>
        <v>1350</v>
      </c>
      <c r="P34" s="163">
        <f t="shared" si="3"/>
        <v>0</v>
      </c>
      <c r="Q34" s="163">
        <f t="shared" si="3"/>
        <v>0</v>
      </c>
    </row>
    <row r="35" spans="1:17" s="30" customFormat="1" ht="14.25" customHeight="1">
      <c r="A35" s="242"/>
      <c r="B35" s="410" t="s">
        <v>235</v>
      </c>
      <c r="C35" s="410"/>
      <c r="D35" s="410"/>
      <c r="E35" s="410"/>
      <c r="F35" s="410"/>
      <c r="G35" s="160">
        <v>1</v>
      </c>
      <c r="H35" s="160">
        <v>13</v>
      </c>
      <c r="I35" s="161">
        <v>7700095100</v>
      </c>
      <c r="J35" s="162">
        <v>850</v>
      </c>
      <c r="K35" s="150"/>
      <c r="L35" s="151"/>
      <c r="M35" s="151"/>
      <c r="N35" s="28"/>
      <c r="O35" s="163">
        <f>'Приложение 5.'!X41</f>
        <v>1350</v>
      </c>
      <c r="P35" s="163">
        <f>'Приложение 5.'!Y41</f>
        <v>0</v>
      </c>
      <c r="Q35" s="163">
        <f>'Приложение 5.'!Z41</f>
        <v>0</v>
      </c>
    </row>
    <row r="36" spans="1:17" s="30" customFormat="1" ht="14.25" customHeight="1">
      <c r="A36" s="128"/>
      <c r="B36" s="402" t="s">
        <v>151</v>
      </c>
      <c r="C36" s="402"/>
      <c r="D36" s="402"/>
      <c r="E36" s="402"/>
      <c r="F36" s="402"/>
      <c r="G36" s="147">
        <v>2</v>
      </c>
      <c r="H36" s="147">
        <v>0</v>
      </c>
      <c r="I36" s="148">
        <v>0</v>
      </c>
      <c r="J36" s="149">
        <v>0</v>
      </c>
      <c r="K36" s="150">
        <v>158200</v>
      </c>
      <c r="L36" s="151">
        <v>0</v>
      </c>
      <c r="M36" s="151">
        <v>0</v>
      </c>
      <c r="N36" s="28">
        <v>0</v>
      </c>
      <c r="O36" s="152">
        <f>O37</f>
        <v>104800</v>
      </c>
      <c r="P36" s="152">
        <f t="shared" ref="P36:Q39" si="4">P37</f>
        <v>108300</v>
      </c>
      <c r="Q36" s="152">
        <f t="shared" si="4"/>
        <v>112100</v>
      </c>
    </row>
    <row r="37" spans="1:17" s="30" customFormat="1" ht="15" customHeight="1">
      <c r="A37" s="128"/>
      <c r="B37" s="146"/>
      <c r="C37" s="403" t="s">
        <v>152</v>
      </c>
      <c r="D37" s="403"/>
      <c r="E37" s="403"/>
      <c r="F37" s="403"/>
      <c r="G37" s="147">
        <v>2</v>
      </c>
      <c r="H37" s="147">
        <v>3</v>
      </c>
      <c r="I37" s="148">
        <v>0</v>
      </c>
      <c r="J37" s="149">
        <v>0</v>
      </c>
      <c r="K37" s="150">
        <v>158200</v>
      </c>
      <c r="L37" s="151">
        <v>0</v>
      </c>
      <c r="M37" s="151">
        <v>0</v>
      </c>
      <c r="N37" s="28">
        <v>0</v>
      </c>
      <c r="O37" s="152">
        <f>O38</f>
        <v>104800</v>
      </c>
      <c r="P37" s="152">
        <f t="shared" si="4"/>
        <v>108300</v>
      </c>
      <c r="Q37" s="152">
        <f t="shared" si="4"/>
        <v>112100</v>
      </c>
    </row>
    <row r="38" spans="1:17" s="130" customFormat="1" ht="40.5" customHeight="1">
      <c r="A38" s="129"/>
      <c r="B38" s="153"/>
      <c r="C38" s="36"/>
      <c r="D38" s="380" t="s">
        <v>173</v>
      </c>
      <c r="E38" s="394"/>
      <c r="F38" s="396"/>
      <c r="G38" s="166">
        <v>2</v>
      </c>
      <c r="H38" s="166">
        <v>3</v>
      </c>
      <c r="I38" s="167">
        <v>5700000000</v>
      </c>
      <c r="J38" s="168">
        <v>0</v>
      </c>
      <c r="K38" s="142">
        <v>738500</v>
      </c>
      <c r="L38" s="143">
        <v>0</v>
      </c>
      <c r="M38" s="143">
        <v>0</v>
      </c>
      <c r="N38" s="144">
        <v>0</v>
      </c>
      <c r="O38" s="170">
        <f>O39</f>
        <v>104800</v>
      </c>
      <c r="P38" s="170">
        <f t="shared" si="4"/>
        <v>108300</v>
      </c>
      <c r="Q38" s="170">
        <f t="shared" si="4"/>
        <v>112100</v>
      </c>
    </row>
    <row r="39" spans="1:17" s="30" customFormat="1" ht="25.5" customHeight="1">
      <c r="A39" s="128"/>
      <c r="B39" s="153"/>
      <c r="C39" s="36"/>
      <c r="D39" s="395" t="s">
        <v>153</v>
      </c>
      <c r="E39" s="395"/>
      <c r="F39" s="395"/>
      <c r="G39" s="160">
        <v>2</v>
      </c>
      <c r="H39" s="160">
        <v>3</v>
      </c>
      <c r="I39" s="161">
        <v>5720000000</v>
      </c>
      <c r="J39" s="162">
        <v>0</v>
      </c>
      <c r="K39" s="150">
        <v>158200</v>
      </c>
      <c r="L39" s="151">
        <v>0</v>
      </c>
      <c r="M39" s="151">
        <v>0</v>
      </c>
      <c r="N39" s="28">
        <v>0</v>
      </c>
      <c r="O39" s="163">
        <f>O40</f>
        <v>104800</v>
      </c>
      <c r="P39" s="163">
        <f t="shared" si="4"/>
        <v>108300</v>
      </c>
      <c r="Q39" s="163">
        <f t="shared" si="4"/>
        <v>112100</v>
      </c>
    </row>
    <row r="40" spans="1:17" s="30" customFormat="1" ht="26.25" customHeight="1">
      <c r="A40" s="128"/>
      <c r="B40" s="153"/>
      <c r="C40" s="37"/>
      <c r="D40" s="159"/>
      <c r="E40" s="395" t="s">
        <v>243</v>
      </c>
      <c r="F40" s="395"/>
      <c r="G40" s="160">
        <v>2</v>
      </c>
      <c r="H40" s="160">
        <v>3</v>
      </c>
      <c r="I40" s="161">
        <v>5720051180</v>
      </c>
      <c r="J40" s="162">
        <v>0</v>
      </c>
      <c r="K40" s="150">
        <v>158200</v>
      </c>
      <c r="L40" s="151">
        <v>0</v>
      </c>
      <c r="M40" s="151">
        <v>0</v>
      </c>
      <c r="N40" s="28">
        <v>0</v>
      </c>
      <c r="O40" s="163">
        <f>O41+O42</f>
        <v>104800</v>
      </c>
      <c r="P40" s="163">
        <f>P41+P42</f>
        <v>108300</v>
      </c>
      <c r="Q40" s="163">
        <f>Q41+Q42</f>
        <v>112100</v>
      </c>
    </row>
    <row r="41" spans="1:17" s="30" customFormat="1" ht="27.75" customHeight="1">
      <c r="A41" s="128"/>
      <c r="B41" s="153"/>
      <c r="C41" s="37"/>
      <c r="D41" s="164"/>
      <c r="E41" s="159"/>
      <c r="F41" s="38" t="s">
        <v>140</v>
      </c>
      <c r="G41" s="160">
        <v>2</v>
      </c>
      <c r="H41" s="160">
        <v>3</v>
      </c>
      <c r="I41" s="161">
        <v>5720051180</v>
      </c>
      <c r="J41" s="162">
        <v>120</v>
      </c>
      <c r="K41" s="150">
        <v>144400</v>
      </c>
      <c r="L41" s="151">
        <v>0</v>
      </c>
      <c r="M41" s="151">
        <v>0</v>
      </c>
      <c r="N41" s="28">
        <v>0</v>
      </c>
      <c r="O41" s="163">
        <f>'Приложение 5.'!X51</f>
        <v>102800</v>
      </c>
      <c r="P41" s="163">
        <f>'Приложение 5.'!Y51</f>
        <v>106300</v>
      </c>
      <c r="Q41" s="163">
        <f>'Приложение 5.'!Z51</f>
        <v>110000</v>
      </c>
    </row>
    <row r="42" spans="1:17" s="30" customFormat="1" ht="25.5" customHeight="1">
      <c r="A42" s="128"/>
      <c r="B42" s="153"/>
      <c r="C42" s="37"/>
      <c r="D42" s="164"/>
      <c r="E42" s="159"/>
      <c r="F42" s="38" t="s">
        <v>145</v>
      </c>
      <c r="G42" s="160">
        <v>2</v>
      </c>
      <c r="H42" s="160">
        <v>3</v>
      </c>
      <c r="I42" s="161">
        <v>5720051180</v>
      </c>
      <c r="J42" s="162">
        <v>240</v>
      </c>
      <c r="K42" s="150">
        <v>13800</v>
      </c>
      <c r="L42" s="151">
        <v>0</v>
      </c>
      <c r="M42" s="151">
        <v>0</v>
      </c>
      <c r="N42" s="28">
        <v>0</v>
      </c>
      <c r="O42" s="163">
        <f>'Приложение 5.'!X54</f>
        <v>2000</v>
      </c>
      <c r="P42" s="163">
        <f>'Приложение 5.'!Y54</f>
        <v>2000</v>
      </c>
      <c r="Q42" s="163">
        <f>'Приложение 5.'!Z54</f>
        <v>2100</v>
      </c>
    </row>
    <row r="43" spans="1:17" s="30" customFormat="1" ht="30" customHeight="1">
      <c r="A43" s="128"/>
      <c r="B43" s="404" t="s">
        <v>155</v>
      </c>
      <c r="C43" s="404"/>
      <c r="D43" s="404"/>
      <c r="E43" s="404"/>
      <c r="F43" s="404"/>
      <c r="G43" s="147">
        <v>3</v>
      </c>
      <c r="H43" s="147">
        <v>0</v>
      </c>
      <c r="I43" s="148">
        <v>0</v>
      </c>
      <c r="J43" s="149">
        <v>0</v>
      </c>
      <c r="K43" s="150">
        <v>101200</v>
      </c>
      <c r="L43" s="151">
        <v>0</v>
      </c>
      <c r="M43" s="151">
        <v>0</v>
      </c>
      <c r="N43" s="28">
        <v>0</v>
      </c>
      <c r="O43" s="152">
        <f>O44</f>
        <v>80000</v>
      </c>
      <c r="P43" s="152">
        <f t="shared" ref="P43:Q46" si="5">P44</f>
        <v>20000</v>
      </c>
      <c r="Q43" s="152">
        <f t="shared" si="5"/>
        <v>9100</v>
      </c>
    </row>
    <row r="44" spans="1:17" s="30" customFormat="1" ht="27.75" customHeight="1">
      <c r="A44" s="128"/>
      <c r="B44" s="146"/>
      <c r="C44" s="403" t="s">
        <v>219</v>
      </c>
      <c r="D44" s="403"/>
      <c r="E44" s="403"/>
      <c r="F44" s="403"/>
      <c r="G44" s="147">
        <v>3</v>
      </c>
      <c r="H44" s="147">
        <v>10</v>
      </c>
      <c r="I44" s="148">
        <v>0</v>
      </c>
      <c r="J44" s="149">
        <v>0</v>
      </c>
      <c r="K44" s="150">
        <v>60000</v>
      </c>
      <c r="L44" s="151">
        <v>0</v>
      </c>
      <c r="M44" s="151">
        <v>0</v>
      </c>
      <c r="N44" s="28">
        <v>0</v>
      </c>
      <c r="O44" s="152">
        <f>O45</f>
        <v>80000</v>
      </c>
      <c r="P44" s="152">
        <f t="shared" si="5"/>
        <v>20000</v>
      </c>
      <c r="Q44" s="152">
        <f t="shared" si="5"/>
        <v>9100</v>
      </c>
    </row>
    <row r="45" spans="1:17" s="130" customFormat="1" ht="39.75" customHeight="1">
      <c r="A45" s="129"/>
      <c r="B45" s="153"/>
      <c r="C45" s="36"/>
      <c r="D45" s="380" t="s">
        <v>173</v>
      </c>
      <c r="E45" s="394"/>
      <c r="F45" s="396"/>
      <c r="G45" s="166">
        <v>3</v>
      </c>
      <c r="H45" s="166">
        <v>10</v>
      </c>
      <c r="I45" s="167">
        <v>5700000000</v>
      </c>
      <c r="J45" s="168">
        <v>0</v>
      </c>
      <c r="K45" s="142">
        <v>738500</v>
      </c>
      <c r="L45" s="143">
        <v>0</v>
      </c>
      <c r="M45" s="143">
        <v>0</v>
      </c>
      <c r="N45" s="144">
        <v>0</v>
      </c>
      <c r="O45" s="170">
        <f>O46</f>
        <v>80000</v>
      </c>
      <c r="P45" s="170">
        <f t="shared" si="5"/>
        <v>20000</v>
      </c>
      <c r="Q45" s="170">
        <f t="shared" si="5"/>
        <v>9100</v>
      </c>
    </row>
    <row r="46" spans="1:17" s="30" customFormat="1" ht="24.75" customHeight="1">
      <c r="A46" s="128"/>
      <c r="B46" s="153"/>
      <c r="C46" s="36"/>
      <c r="D46" s="395" t="s">
        <v>156</v>
      </c>
      <c r="E46" s="395"/>
      <c r="F46" s="395"/>
      <c r="G46" s="160">
        <v>3</v>
      </c>
      <c r="H46" s="160">
        <v>10</v>
      </c>
      <c r="I46" s="161">
        <v>5730000000</v>
      </c>
      <c r="J46" s="162">
        <v>0</v>
      </c>
      <c r="K46" s="150">
        <v>60000</v>
      </c>
      <c r="L46" s="151">
        <v>0</v>
      </c>
      <c r="M46" s="151">
        <v>0</v>
      </c>
      <c r="N46" s="28">
        <v>0</v>
      </c>
      <c r="O46" s="163">
        <f>O47</f>
        <v>80000</v>
      </c>
      <c r="P46" s="163">
        <f t="shared" si="5"/>
        <v>20000</v>
      </c>
      <c r="Q46" s="163">
        <f t="shared" si="5"/>
        <v>9100</v>
      </c>
    </row>
    <row r="47" spans="1:17" s="30" customFormat="1" ht="37.5" customHeight="1">
      <c r="A47" s="128"/>
      <c r="B47" s="153"/>
      <c r="C47" s="37"/>
      <c r="D47" s="164"/>
      <c r="E47" s="159"/>
      <c r="F47" s="38" t="s">
        <v>157</v>
      </c>
      <c r="G47" s="160">
        <v>3</v>
      </c>
      <c r="H47" s="160">
        <v>10</v>
      </c>
      <c r="I47" s="161">
        <v>5730095020</v>
      </c>
      <c r="J47" s="162">
        <v>0</v>
      </c>
      <c r="K47" s="150">
        <v>60000</v>
      </c>
      <c r="L47" s="151">
        <v>0</v>
      </c>
      <c r="M47" s="151">
        <v>0</v>
      </c>
      <c r="N47" s="28">
        <v>0</v>
      </c>
      <c r="O47" s="163">
        <f>O48</f>
        <v>80000</v>
      </c>
      <c r="P47" s="163">
        <f>P48</f>
        <v>20000</v>
      </c>
      <c r="Q47" s="163">
        <f>Q48</f>
        <v>9100</v>
      </c>
    </row>
    <row r="48" spans="1:17" s="30" customFormat="1" ht="30.75" customHeight="1">
      <c r="A48" s="128"/>
      <c r="B48" s="153"/>
      <c r="C48" s="37"/>
      <c r="D48" s="164"/>
      <c r="E48" s="159"/>
      <c r="F48" s="38" t="s">
        <v>145</v>
      </c>
      <c r="G48" s="160">
        <v>3</v>
      </c>
      <c r="H48" s="160">
        <v>10</v>
      </c>
      <c r="I48" s="161">
        <v>5730095020</v>
      </c>
      <c r="J48" s="162">
        <v>240</v>
      </c>
      <c r="K48" s="150">
        <v>60000</v>
      </c>
      <c r="L48" s="151">
        <v>0</v>
      </c>
      <c r="M48" s="151">
        <v>0</v>
      </c>
      <c r="N48" s="28">
        <v>0</v>
      </c>
      <c r="O48" s="163">
        <f>'Приложение 5.'!X61</f>
        <v>80000</v>
      </c>
      <c r="P48" s="163">
        <f>'Приложение 5.'!Y61</f>
        <v>20000</v>
      </c>
      <c r="Q48" s="163">
        <f>'Приложение 5.'!Z61</f>
        <v>9100</v>
      </c>
    </row>
    <row r="49" spans="1:17" s="30" customFormat="1" ht="17.25" customHeight="1">
      <c r="A49" s="128"/>
      <c r="B49" s="405" t="s">
        <v>158</v>
      </c>
      <c r="C49" s="406"/>
      <c r="D49" s="406"/>
      <c r="E49" s="406"/>
      <c r="F49" s="407"/>
      <c r="G49" s="147">
        <v>4</v>
      </c>
      <c r="H49" s="147">
        <v>0</v>
      </c>
      <c r="I49" s="148">
        <v>0</v>
      </c>
      <c r="J49" s="149">
        <v>0</v>
      </c>
      <c r="K49" s="189"/>
      <c r="L49" s="190"/>
      <c r="M49" s="190"/>
      <c r="N49" s="35"/>
      <c r="O49" s="152">
        <f>O50</f>
        <v>1664407</v>
      </c>
      <c r="P49" s="152">
        <f t="shared" ref="P49:Q52" si="6">P50</f>
        <v>702000</v>
      </c>
      <c r="Q49" s="152">
        <f>Q50+Q57</f>
        <v>1080000</v>
      </c>
    </row>
    <row r="50" spans="1:17" s="30" customFormat="1" ht="14.25" customHeight="1">
      <c r="A50" s="128"/>
      <c r="B50" s="146"/>
      <c r="C50" s="403" t="s">
        <v>174</v>
      </c>
      <c r="D50" s="403"/>
      <c r="E50" s="403"/>
      <c r="F50" s="403"/>
      <c r="G50" s="147">
        <v>4</v>
      </c>
      <c r="H50" s="147">
        <v>9</v>
      </c>
      <c r="I50" s="148">
        <v>0</v>
      </c>
      <c r="J50" s="149">
        <v>0</v>
      </c>
      <c r="K50" s="150">
        <v>60000</v>
      </c>
      <c r="L50" s="151">
        <v>0</v>
      </c>
      <c r="M50" s="151">
        <v>0</v>
      </c>
      <c r="N50" s="28">
        <v>0</v>
      </c>
      <c r="O50" s="152">
        <f>O51</f>
        <v>1664407</v>
      </c>
      <c r="P50" s="152">
        <f t="shared" si="6"/>
        <v>702000</v>
      </c>
      <c r="Q50" s="152">
        <f t="shared" si="6"/>
        <v>717000</v>
      </c>
    </row>
    <row r="51" spans="1:17" s="130" customFormat="1" ht="39.75" customHeight="1">
      <c r="A51" s="129"/>
      <c r="B51" s="153"/>
      <c r="C51" s="36"/>
      <c r="D51" s="380" t="s">
        <v>173</v>
      </c>
      <c r="E51" s="394"/>
      <c r="F51" s="396"/>
      <c r="G51" s="166">
        <v>4</v>
      </c>
      <c r="H51" s="166">
        <v>9</v>
      </c>
      <c r="I51" s="167">
        <v>5700000000</v>
      </c>
      <c r="J51" s="168">
        <v>0</v>
      </c>
      <c r="K51" s="142">
        <v>738500</v>
      </c>
      <c r="L51" s="143">
        <v>0</v>
      </c>
      <c r="M51" s="143">
        <v>0</v>
      </c>
      <c r="N51" s="144">
        <v>0</v>
      </c>
      <c r="O51" s="170">
        <f>O52</f>
        <v>1664407</v>
      </c>
      <c r="P51" s="170">
        <f t="shared" si="6"/>
        <v>702000</v>
      </c>
      <c r="Q51" s="170">
        <f t="shared" si="6"/>
        <v>717000</v>
      </c>
    </row>
    <row r="52" spans="1:17" s="30" customFormat="1" ht="26.25" customHeight="1">
      <c r="A52" s="128"/>
      <c r="B52" s="153"/>
      <c r="C52" s="36"/>
      <c r="D52" s="395" t="s">
        <v>159</v>
      </c>
      <c r="E52" s="395"/>
      <c r="F52" s="395"/>
      <c r="G52" s="160">
        <v>4</v>
      </c>
      <c r="H52" s="160">
        <v>9</v>
      </c>
      <c r="I52" s="161">
        <v>5740000000</v>
      </c>
      <c r="J52" s="162">
        <v>0</v>
      </c>
      <c r="K52" s="150">
        <v>60000</v>
      </c>
      <c r="L52" s="151">
        <v>0</v>
      </c>
      <c r="M52" s="151">
        <v>0</v>
      </c>
      <c r="N52" s="28">
        <v>0</v>
      </c>
      <c r="O52" s="163">
        <f>O53</f>
        <v>1664407</v>
      </c>
      <c r="P52" s="163">
        <f t="shared" si="6"/>
        <v>702000</v>
      </c>
      <c r="Q52" s="163">
        <f t="shared" si="6"/>
        <v>717000</v>
      </c>
    </row>
    <row r="53" spans="1:17" s="30" customFormat="1" ht="26.25" customHeight="1">
      <c r="A53" s="128"/>
      <c r="B53" s="153"/>
      <c r="C53" s="37"/>
      <c r="D53" s="159"/>
      <c r="E53" s="395" t="s">
        <v>160</v>
      </c>
      <c r="F53" s="395"/>
      <c r="G53" s="160">
        <v>4</v>
      </c>
      <c r="H53" s="160">
        <v>9</v>
      </c>
      <c r="I53" s="161">
        <v>5740095280</v>
      </c>
      <c r="J53" s="162">
        <v>0</v>
      </c>
      <c r="K53" s="150">
        <v>60000</v>
      </c>
      <c r="L53" s="151">
        <v>0</v>
      </c>
      <c r="M53" s="151">
        <v>0</v>
      </c>
      <c r="N53" s="28">
        <v>0</v>
      </c>
      <c r="O53" s="163">
        <f>O54</f>
        <v>1664407</v>
      </c>
      <c r="P53" s="163">
        <f>P54</f>
        <v>702000</v>
      </c>
      <c r="Q53" s="163">
        <f>Q54</f>
        <v>717000</v>
      </c>
    </row>
    <row r="54" spans="1:17" s="30" customFormat="1" ht="26.25" customHeight="1">
      <c r="A54" s="128"/>
      <c r="B54" s="153"/>
      <c r="C54" s="37"/>
      <c r="D54" s="164"/>
      <c r="E54" s="159"/>
      <c r="F54" s="38" t="s">
        <v>145</v>
      </c>
      <c r="G54" s="160">
        <v>4</v>
      </c>
      <c r="H54" s="160">
        <v>9</v>
      </c>
      <c r="I54" s="161">
        <v>5740095280</v>
      </c>
      <c r="J54" s="162">
        <v>240</v>
      </c>
      <c r="K54" s="150">
        <v>60000</v>
      </c>
      <c r="L54" s="151">
        <v>0</v>
      </c>
      <c r="M54" s="151">
        <v>0</v>
      </c>
      <c r="N54" s="28">
        <v>0</v>
      </c>
      <c r="O54" s="163">
        <f>'Приложение 5.'!X68</f>
        <v>1664407</v>
      </c>
      <c r="P54" s="163">
        <f>'Приложение 5.'!Y68</f>
        <v>702000</v>
      </c>
      <c r="Q54" s="163">
        <f>'Приложение 5.'!Z68</f>
        <v>717000</v>
      </c>
    </row>
    <row r="55" spans="1:17" s="30" customFormat="1" ht="18" customHeight="1">
      <c r="A55" s="128"/>
      <c r="B55" s="153"/>
      <c r="C55" s="403" t="s">
        <v>220</v>
      </c>
      <c r="D55" s="403"/>
      <c r="E55" s="403"/>
      <c r="F55" s="403"/>
      <c r="G55" s="160">
        <v>4</v>
      </c>
      <c r="H55" s="160">
        <v>12</v>
      </c>
      <c r="I55" s="148">
        <v>0</v>
      </c>
      <c r="J55" s="149">
        <v>0</v>
      </c>
      <c r="K55" s="150"/>
      <c r="L55" s="151"/>
      <c r="M55" s="151"/>
      <c r="N55" s="28"/>
      <c r="O55" s="152">
        <f>O57</f>
        <v>0</v>
      </c>
      <c r="P55" s="152">
        <f>P57</f>
        <v>0</v>
      </c>
      <c r="Q55" s="152">
        <f>Q57</f>
        <v>363000</v>
      </c>
    </row>
    <row r="56" spans="1:17" s="30" customFormat="1" ht="36.75" customHeight="1">
      <c r="A56" s="128"/>
      <c r="B56" s="153"/>
      <c r="C56" s="205"/>
      <c r="D56" s="380" t="s">
        <v>173</v>
      </c>
      <c r="E56" s="394"/>
      <c r="F56" s="396"/>
      <c r="G56" s="160">
        <v>4</v>
      </c>
      <c r="H56" s="160">
        <v>12</v>
      </c>
      <c r="I56" s="167">
        <v>5700000000</v>
      </c>
      <c r="J56" s="162">
        <v>0</v>
      </c>
      <c r="K56" s="150"/>
      <c r="L56" s="151"/>
      <c r="M56" s="151"/>
      <c r="N56" s="28"/>
      <c r="O56" s="224">
        <f>O57</f>
        <v>0</v>
      </c>
      <c r="P56" s="224">
        <f>P57</f>
        <v>0</v>
      </c>
      <c r="Q56" s="224">
        <f>Q57</f>
        <v>363000</v>
      </c>
    </row>
    <row r="57" spans="1:17" s="30" customFormat="1" ht="39.6" customHeight="1">
      <c r="A57" s="128"/>
      <c r="B57" s="153"/>
      <c r="C57" s="205"/>
      <c r="D57" s="207"/>
      <c r="E57" s="206"/>
      <c r="F57" s="219" t="s">
        <v>230</v>
      </c>
      <c r="G57" s="160">
        <v>4</v>
      </c>
      <c r="H57" s="160">
        <v>12</v>
      </c>
      <c r="I57" s="161">
        <v>5770000000</v>
      </c>
      <c r="J57" s="162">
        <v>0</v>
      </c>
      <c r="K57" s="150"/>
      <c r="L57" s="151"/>
      <c r="M57" s="151"/>
      <c r="N57" s="28"/>
      <c r="O57" s="224">
        <f t="shared" ref="O57:Q59" si="7">O58</f>
        <v>0</v>
      </c>
      <c r="P57" s="224">
        <f t="shared" si="7"/>
        <v>0</v>
      </c>
      <c r="Q57" s="224">
        <f t="shared" si="7"/>
        <v>363000</v>
      </c>
    </row>
    <row r="58" spans="1:17" s="30" customFormat="1" ht="69" customHeight="1">
      <c r="A58" s="128"/>
      <c r="B58" s="153"/>
      <c r="C58" s="205"/>
      <c r="D58" s="207"/>
      <c r="E58" s="206"/>
      <c r="F58" s="219" t="s">
        <v>192</v>
      </c>
      <c r="G58" s="160">
        <v>4</v>
      </c>
      <c r="H58" s="160">
        <v>12</v>
      </c>
      <c r="I58" s="226" t="s">
        <v>193</v>
      </c>
      <c r="J58" s="162">
        <v>0</v>
      </c>
      <c r="K58" s="150"/>
      <c r="L58" s="151"/>
      <c r="M58" s="151"/>
      <c r="N58" s="28"/>
      <c r="O58" s="224">
        <f t="shared" si="7"/>
        <v>0</v>
      </c>
      <c r="P58" s="224">
        <f t="shared" si="7"/>
        <v>0</v>
      </c>
      <c r="Q58" s="224">
        <f t="shared" si="7"/>
        <v>363000</v>
      </c>
    </row>
    <row r="59" spans="1:17" s="30" customFormat="1" ht="26.25" customHeight="1">
      <c r="A59" s="128"/>
      <c r="B59" s="153"/>
      <c r="C59" s="205"/>
      <c r="D59" s="207"/>
      <c r="E59" s="206"/>
      <c r="F59" s="219" t="s">
        <v>145</v>
      </c>
      <c r="G59" s="160">
        <v>4</v>
      </c>
      <c r="H59" s="160">
        <v>12</v>
      </c>
      <c r="I59" s="226" t="s">
        <v>193</v>
      </c>
      <c r="J59" s="162">
        <v>240</v>
      </c>
      <c r="K59" s="150"/>
      <c r="L59" s="151"/>
      <c r="M59" s="151"/>
      <c r="N59" s="28"/>
      <c r="O59" s="224">
        <f t="shared" si="7"/>
        <v>0</v>
      </c>
      <c r="P59" s="224">
        <f t="shared" si="7"/>
        <v>0</v>
      </c>
      <c r="Q59" s="224">
        <f t="shared" si="7"/>
        <v>363000</v>
      </c>
    </row>
    <row r="60" spans="1:17" s="30" customFormat="1" ht="19.5" customHeight="1">
      <c r="A60" s="128"/>
      <c r="B60" s="153"/>
      <c r="C60" s="205"/>
      <c r="D60" s="207"/>
      <c r="E60" s="206"/>
      <c r="F60" s="219" t="s">
        <v>146</v>
      </c>
      <c r="G60" s="160">
        <v>4</v>
      </c>
      <c r="H60" s="160">
        <v>12</v>
      </c>
      <c r="I60" s="226" t="s">
        <v>193</v>
      </c>
      <c r="J60" s="162">
        <v>244</v>
      </c>
      <c r="K60" s="150"/>
      <c r="L60" s="151"/>
      <c r="M60" s="151"/>
      <c r="N60" s="28"/>
      <c r="O60" s="163">
        <f>'Приложение 5.'!X76</f>
        <v>0</v>
      </c>
      <c r="P60" s="163">
        <f>'Приложение 5.'!Y76</f>
        <v>0</v>
      </c>
      <c r="Q60" s="163">
        <f>'Приложение 5.'!Z76</f>
        <v>363000</v>
      </c>
    </row>
    <row r="61" spans="1:17" s="30" customFormat="1" ht="15" customHeight="1">
      <c r="A61" s="128"/>
      <c r="B61" s="404" t="s">
        <v>162</v>
      </c>
      <c r="C61" s="404"/>
      <c r="D61" s="404"/>
      <c r="E61" s="404"/>
      <c r="F61" s="404"/>
      <c r="G61" s="147">
        <v>5</v>
      </c>
      <c r="H61" s="147">
        <v>0</v>
      </c>
      <c r="I61" s="148">
        <v>0</v>
      </c>
      <c r="J61" s="149">
        <v>0</v>
      </c>
      <c r="K61" s="150">
        <v>2518700</v>
      </c>
      <c r="L61" s="151">
        <v>0</v>
      </c>
      <c r="M61" s="151">
        <v>0</v>
      </c>
      <c r="N61" s="28">
        <v>0</v>
      </c>
      <c r="O61" s="152">
        <f>O62</f>
        <v>941512</v>
      </c>
      <c r="P61" s="152">
        <f t="shared" ref="P61:Q64" si="8">P62</f>
        <v>30000</v>
      </c>
      <c r="Q61" s="152">
        <f t="shared" si="8"/>
        <v>50000</v>
      </c>
    </row>
    <row r="62" spans="1:17" s="30" customFormat="1" ht="14.25" customHeight="1">
      <c r="A62" s="128"/>
      <c r="B62" s="146"/>
      <c r="C62" s="403" t="s">
        <v>163</v>
      </c>
      <c r="D62" s="403"/>
      <c r="E62" s="403"/>
      <c r="F62" s="403"/>
      <c r="G62" s="147">
        <v>5</v>
      </c>
      <c r="H62" s="147">
        <v>3</v>
      </c>
      <c r="I62" s="148">
        <v>0</v>
      </c>
      <c r="J62" s="149">
        <v>0</v>
      </c>
      <c r="K62" s="150">
        <v>2518700</v>
      </c>
      <c r="L62" s="151">
        <v>0</v>
      </c>
      <c r="M62" s="151">
        <v>0</v>
      </c>
      <c r="N62" s="28">
        <v>0</v>
      </c>
      <c r="O62" s="152">
        <f>O63</f>
        <v>941512</v>
      </c>
      <c r="P62" s="152">
        <f t="shared" si="8"/>
        <v>30000</v>
      </c>
      <c r="Q62" s="152">
        <f t="shared" si="8"/>
        <v>50000</v>
      </c>
    </row>
    <row r="63" spans="1:17" s="130" customFormat="1" ht="39.75" customHeight="1">
      <c r="A63" s="129"/>
      <c r="B63" s="153"/>
      <c r="C63" s="36"/>
      <c r="D63" s="380" t="s">
        <v>173</v>
      </c>
      <c r="E63" s="394"/>
      <c r="F63" s="396"/>
      <c r="G63" s="166">
        <v>5</v>
      </c>
      <c r="H63" s="166">
        <v>3</v>
      </c>
      <c r="I63" s="167">
        <v>5700000000</v>
      </c>
      <c r="J63" s="168">
        <v>0</v>
      </c>
      <c r="K63" s="142">
        <v>738500</v>
      </c>
      <c r="L63" s="143">
        <v>0</v>
      </c>
      <c r="M63" s="143">
        <v>0</v>
      </c>
      <c r="N63" s="144">
        <v>0</v>
      </c>
      <c r="O63" s="170">
        <f>O64</f>
        <v>941512</v>
      </c>
      <c r="P63" s="170">
        <f t="shared" si="8"/>
        <v>30000</v>
      </c>
      <c r="Q63" s="170">
        <f t="shared" si="8"/>
        <v>50000</v>
      </c>
    </row>
    <row r="64" spans="1:17" s="30" customFormat="1" ht="24.75" customHeight="1">
      <c r="A64" s="128"/>
      <c r="B64" s="153"/>
      <c r="C64" s="36"/>
      <c r="D64" s="395" t="s">
        <v>164</v>
      </c>
      <c r="E64" s="395"/>
      <c r="F64" s="395"/>
      <c r="G64" s="160">
        <v>5</v>
      </c>
      <c r="H64" s="160">
        <v>3</v>
      </c>
      <c r="I64" s="161">
        <v>5750000000</v>
      </c>
      <c r="J64" s="162">
        <v>0</v>
      </c>
      <c r="K64" s="150">
        <v>2518700</v>
      </c>
      <c r="L64" s="151">
        <v>0</v>
      </c>
      <c r="M64" s="151">
        <v>0</v>
      </c>
      <c r="N64" s="28">
        <v>0</v>
      </c>
      <c r="O64" s="163">
        <f>O65+O67</f>
        <v>941512</v>
      </c>
      <c r="P64" s="163">
        <f t="shared" si="8"/>
        <v>30000</v>
      </c>
      <c r="Q64" s="163">
        <f t="shared" si="8"/>
        <v>50000</v>
      </c>
    </row>
    <row r="65" spans="1:17" s="30" customFormat="1" ht="24.75" customHeight="1">
      <c r="A65" s="128"/>
      <c r="B65" s="153"/>
      <c r="C65" s="37"/>
      <c r="D65" s="159"/>
      <c r="E65" s="395" t="s">
        <v>165</v>
      </c>
      <c r="F65" s="395"/>
      <c r="G65" s="160">
        <v>5</v>
      </c>
      <c r="H65" s="160">
        <v>3</v>
      </c>
      <c r="I65" s="161">
        <v>5750095310</v>
      </c>
      <c r="J65" s="162">
        <v>0</v>
      </c>
      <c r="K65" s="150">
        <v>2518700</v>
      </c>
      <c r="L65" s="151">
        <v>0</v>
      </c>
      <c r="M65" s="151">
        <v>0</v>
      </c>
      <c r="N65" s="28">
        <v>0</v>
      </c>
      <c r="O65" s="163">
        <f>O66</f>
        <v>446000</v>
      </c>
      <c r="P65" s="163">
        <f>P66</f>
        <v>30000</v>
      </c>
      <c r="Q65" s="163">
        <f>Q66</f>
        <v>50000</v>
      </c>
    </row>
    <row r="66" spans="1:17" s="30" customFormat="1" ht="27.75" customHeight="1">
      <c r="A66" s="128"/>
      <c r="B66" s="153"/>
      <c r="C66" s="37"/>
      <c r="D66" s="164"/>
      <c r="E66" s="159"/>
      <c r="F66" s="38" t="s">
        <v>145</v>
      </c>
      <c r="G66" s="160">
        <v>5</v>
      </c>
      <c r="H66" s="160">
        <v>3</v>
      </c>
      <c r="I66" s="161">
        <v>5750095310</v>
      </c>
      <c r="J66" s="162">
        <v>240</v>
      </c>
      <c r="K66" s="150">
        <v>2518700</v>
      </c>
      <c r="L66" s="151">
        <v>0</v>
      </c>
      <c r="M66" s="151">
        <v>0</v>
      </c>
      <c r="N66" s="28">
        <v>0</v>
      </c>
      <c r="O66" s="163">
        <f>'Приложение 5.'!X82</f>
        <v>446000</v>
      </c>
      <c r="P66" s="163">
        <f>'Приложение 5.'!Y82</f>
        <v>30000</v>
      </c>
      <c r="Q66" s="163">
        <f>'Приложение 5.'!Z82</f>
        <v>50000</v>
      </c>
    </row>
    <row r="67" spans="1:17" s="30" customFormat="1" ht="27.75" customHeight="1">
      <c r="A67" s="128"/>
      <c r="B67" s="153"/>
      <c r="C67" s="37"/>
      <c r="D67" s="159"/>
      <c r="E67" s="395" t="s">
        <v>206</v>
      </c>
      <c r="F67" s="395"/>
      <c r="G67" s="160">
        <v>5</v>
      </c>
      <c r="H67" s="160">
        <v>3</v>
      </c>
      <c r="I67" s="161" t="s">
        <v>205</v>
      </c>
      <c r="J67" s="162">
        <v>0</v>
      </c>
      <c r="K67" s="150"/>
      <c r="L67" s="151"/>
      <c r="M67" s="151"/>
      <c r="N67" s="28"/>
      <c r="O67" s="163">
        <f>O68</f>
        <v>495512</v>
      </c>
      <c r="P67" s="163">
        <f>P68</f>
        <v>0</v>
      </c>
      <c r="Q67" s="163">
        <f>Q68</f>
        <v>0</v>
      </c>
    </row>
    <row r="68" spans="1:17" s="30" customFormat="1" ht="27.75" customHeight="1">
      <c r="A68" s="128"/>
      <c r="B68" s="153"/>
      <c r="C68" s="37"/>
      <c r="D68" s="164"/>
      <c r="E68" s="159"/>
      <c r="F68" s="38" t="s">
        <v>145</v>
      </c>
      <c r="G68" s="160">
        <v>5</v>
      </c>
      <c r="H68" s="160">
        <v>3</v>
      </c>
      <c r="I68" s="161" t="s">
        <v>205</v>
      </c>
      <c r="J68" s="162">
        <v>240</v>
      </c>
      <c r="K68" s="150"/>
      <c r="L68" s="151"/>
      <c r="M68" s="151"/>
      <c r="N68" s="28"/>
      <c r="O68" s="163">
        <v>495512</v>
      </c>
      <c r="P68" s="163">
        <v>0</v>
      </c>
      <c r="Q68" s="163">
        <v>0</v>
      </c>
    </row>
    <row r="69" spans="1:17" s="30" customFormat="1" ht="21" customHeight="1">
      <c r="A69" s="128"/>
      <c r="B69" s="404" t="s">
        <v>166</v>
      </c>
      <c r="C69" s="404"/>
      <c r="D69" s="404"/>
      <c r="E69" s="404"/>
      <c r="F69" s="404"/>
      <c r="G69" s="147">
        <v>8</v>
      </c>
      <c r="H69" s="147">
        <v>0</v>
      </c>
      <c r="I69" s="148">
        <v>0</v>
      </c>
      <c r="J69" s="149">
        <v>0</v>
      </c>
      <c r="K69" s="150">
        <v>6434050</v>
      </c>
      <c r="L69" s="151">
        <v>0</v>
      </c>
      <c r="M69" s="151">
        <v>0</v>
      </c>
      <c r="N69" s="28">
        <v>0</v>
      </c>
      <c r="O69" s="165">
        <f t="shared" ref="O69:Q71" si="9">O70</f>
        <v>2453658</v>
      </c>
      <c r="P69" s="152">
        <f t="shared" si="9"/>
        <v>1780520</v>
      </c>
      <c r="Q69" s="152">
        <f t="shared" si="9"/>
        <v>1744320</v>
      </c>
    </row>
    <row r="70" spans="1:17" s="30" customFormat="1" ht="14.25" customHeight="1">
      <c r="A70" s="128"/>
      <c r="B70" s="146"/>
      <c r="C70" s="403" t="s">
        <v>167</v>
      </c>
      <c r="D70" s="403"/>
      <c r="E70" s="403"/>
      <c r="F70" s="403"/>
      <c r="G70" s="147">
        <v>8</v>
      </c>
      <c r="H70" s="147">
        <v>1</v>
      </c>
      <c r="I70" s="148">
        <v>0</v>
      </c>
      <c r="J70" s="149">
        <v>0</v>
      </c>
      <c r="K70" s="150">
        <v>6434050</v>
      </c>
      <c r="L70" s="151">
        <v>0</v>
      </c>
      <c r="M70" s="151">
        <v>0</v>
      </c>
      <c r="N70" s="28">
        <v>0</v>
      </c>
      <c r="O70" s="165">
        <f t="shared" si="9"/>
        <v>2453658</v>
      </c>
      <c r="P70" s="152">
        <f t="shared" si="9"/>
        <v>1780520</v>
      </c>
      <c r="Q70" s="152">
        <f t="shared" si="9"/>
        <v>1744320</v>
      </c>
    </row>
    <row r="71" spans="1:17" s="130" customFormat="1" ht="36" customHeight="1">
      <c r="A71" s="129"/>
      <c r="B71" s="153"/>
      <c r="C71" s="36"/>
      <c r="D71" s="380" t="s">
        <v>173</v>
      </c>
      <c r="E71" s="394"/>
      <c r="F71" s="396"/>
      <c r="G71" s="166">
        <v>8</v>
      </c>
      <c r="H71" s="166">
        <v>1</v>
      </c>
      <c r="I71" s="167">
        <v>5700000000</v>
      </c>
      <c r="J71" s="168">
        <v>0</v>
      </c>
      <c r="K71" s="142">
        <v>738500</v>
      </c>
      <c r="L71" s="143">
        <v>0</v>
      </c>
      <c r="M71" s="143">
        <v>0</v>
      </c>
      <c r="N71" s="144">
        <v>0</v>
      </c>
      <c r="O71" s="169">
        <f t="shared" si="9"/>
        <v>2453658</v>
      </c>
      <c r="P71" s="170">
        <f t="shared" si="9"/>
        <v>1780520</v>
      </c>
      <c r="Q71" s="170">
        <f t="shared" si="9"/>
        <v>1744320</v>
      </c>
    </row>
    <row r="72" spans="1:17" s="30" customFormat="1" ht="30" customHeight="1">
      <c r="A72" s="128"/>
      <c r="B72" s="153"/>
      <c r="C72" s="36"/>
      <c r="D72" s="395" t="s">
        <v>168</v>
      </c>
      <c r="E72" s="395"/>
      <c r="F72" s="395"/>
      <c r="G72" s="160">
        <v>8</v>
      </c>
      <c r="H72" s="160">
        <v>1</v>
      </c>
      <c r="I72" s="161">
        <v>5760000000</v>
      </c>
      <c r="J72" s="162">
        <v>0</v>
      </c>
      <c r="K72" s="150">
        <v>6434050</v>
      </c>
      <c r="L72" s="151">
        <v>0</v>
      </c>
      <c r="M72" s="151">
        <v>0</v>
      </c>
      <c r="N72" s="28">
        <v>0</v>
      </c>
      <c r="O72" s="171">
        <f>O73+O75+O77</f>
        <v>2453658</v>
      </c>
      <c r="P72" s="163">
        <f>P73+P75+P77</f>
        <v>1780520</v>
      </c>
      <c r="Q72" s="163">
        <f>Q73+Q75+Q77</f>
        <v>1744320</v>
      </c>
    </row>
    <row r="73" spans="1:17" s="30" customFormat="1" ht="38.25" customHeight="1">
      <c r="A73" s="128"/>
      <c r="B73" s="153"/>
      <c r="C73" s="37"/>
      <c r="D73" s="164"/>
      <c r="E73" s="159"/>
      <c r="F73" s="38" t="s">
        <v>175</v>
      </c>
      <c r="G73" s="160">
        <v>8</v>
      </c>
      <c r="H73" s="160">
        <v>1</v>
      </c>
      <c r="I73" s="161">
        <v>5760075080</v>
      </c>
      <c r="J73" s="162">
        <v>0</v>
      </c>
      <c r="K73" s="150">
        <v>5655700</v>
      </c>
      <c r="L73" s="151">
        <v>0</v>
      </c>
      <c r="M73" s="151">
        <v>0</v>
      </c>
      <c r="N73" s="28">
        <v>0</v>
      </c>
      <c r="O73" s="171">
        <f>O74</f>
        <v>1395790</v>
      </c>
      <c r="P73" s="171">
        <f>P74</f>
        <v>1643520</v>
      </c>
      <c r="Q73" s="171">
        <f>Q74</f>
        <v>1643520</v>
      </c>
    </row>
    <row r="74" spans="1:17" s="30" customFormat="1" ht="15.75" customHeight="1">
      <c r="A74" s="128"/>
      <c r="B74" s="153"/>
      <c r="C74" s="37"/>
      <c r="D74" s="159"/>
      <c r="E74" s="395" t="s">
        <v>147</v>
      </c>
      <c r="F74" s="395"/>
      <c r="G74" s="160">
        <v>8</v>
      </c>
      <c r="H74" s="160">
        <v>1</v>
      </c>
      <c r="I74" s="161">
        <v>5760075080</v>
      </c>
      <c r="J74" s="162">
        <v>540</v>
      </c>
      <c r="K74" s="150">
        <v>6334050</v>
      </c>
      <c r="L74" s="151">
        <v>0</v>
      </c>
      <c r="M74" s="151">
        <v>0</v>
      </c>
      <c r="N74" s="28">
        <v>0</v>
      </c>
      <c r="O74" s="171">
        <f>'Приложение 5.'!X91</f>
        <v>1395790</v>
      </c>
      <c r="P74" s="171">
        <f>'Приложение 5.'!Y91</f>
        <v>1643520</v>
      </c>
      <c r="Q74" s="171">
        <f>'Приложение 5.'!Z91</f>
        <v>1643520</v>
      </c>
    </row>
    <row r="75" spans="1:17" s="30" customFormat="1" ht="33.75" customHeight="1">
      <c r="A75" s="128"/>
      <c r="B75" s="153"/>
      <c r="C75" s="37"/>
      <c r="D75" s="164"/>
      <c r="E75" s="159"/>
      <c r="F75" s="38" t="s">
        <v>169</v>
      </c>
      <c r="G75" s="160">
        <v>8</v>
      </c>
      <c r="H75" s="160">
        <v>1</v>
      </c>
      <c r="I75" s="161">
        <v>5760095220</v>
      </c>
      <c r="J75" s="162">
        <v>0</v>
      </c>
      <c r="K75" s="150">
        <v>678350</v>
      </c>
      <c r="L75" s="151">
        <v>0</v>
      </c>
      <c r="M75" s="151">
        <v>0</v>
      </c>
      <c r="N75" s="28">
        <v>0</v>
      </c>
      <c r="O75" s="171">
        <f>O76</f>
        <v>810138</v>
      </c>
      <c r="P75" s="171">
        <f>P76</f>
        <v>137000</v>
      </c>
      <c r="Q75" s="171">
        <f>Q76</f>
        <v>100800</v>
      </c>
    </row>
    <row r="76" spans="1:17" s="30" customFormat="1" ht="25.5" customHeight="1">
      <c r="A76" s="128"/>
      <c r="B76" s="153"/>
      <c r="C76" s="37"/>
      <c r="D76" s="159"/>
      <c r="E76" s="395" t="s">
        <v>145</v>
      </c>
      <c r="F76" s="395"/>
      <c r="G76" s="160">
        <v>8</v>
      </c>
      <c r="H76" s="160">
        <v>1</v>
      </c>
      <c r="I76" s="161">
        <v>5760095220</v>
      </c>
      <c r="J76" s="162">
        <v>240</v>
      </c>
      <c r="K76" s="150">
        <v>6334050</v>
      </c>
      <c r="L76" s="151">
        <v>0</v>
      </c>
      <c r="M76" s="151">
        <v>0</v>
      </c>
      <c r="N76" s="28">
        <v>0</v>
      </c>
      <c r="O76" s="171">
        <f>'Приложение 5.'!X94</f>
        <v>810138</v>
      </c>
      <c r="P76" s="171">
        <v>137000</v>
      </c>
      <c r="Q76" s="171">
        <v>100800</v>
      </c>
    </row>
    <row r="77" spans="1:17" s="30" customFormat="1" ht="25.5">
      <c r="A77" s="221"/>
      <c r="B77" s="205"/>
      <c r="C77" s="37"/>
      <c r="D77" s="159"/>
      <c r="E77" s="164"/>
      <c r="F77" s="164" t="s">
        <v>221</v>
      </c>
      <c r="G77" s="160">
        <v>8</v>
      </c>
      <c r="H77" s="160">
        <v>1</v>
      </c>
      <c r="I77" s="161">
        <v>5760097030</v>
      </c>
      <c r="J77" s="162">
        <v>0</v>
      </c>
      <c r="K77" s="150"/>
      <c r="L77" s="151"/>
      <c r="M77" s="151"/>
      <c r="N77" s="28"/>
      <c r="O77" s="223">
        <f>O78</f>
        <v>247730</v>
      </c>
      <c r="P77" s="223">
        <f>P78</f>
        <v>0</v>
      </c>
      <c r="Q77" s="223">
        <f>Q78</f>
        <v>0</v>
      </c>
    </row>
    <row r="78" spans="1:17" s="30" customFormat="1" ht="15" customHeight="1">
      <c r="A78" s="221"/>
      <c r="B78" s="205"/>
      <c r="C78" s="37"/>
      <c r="D78" s="159"/>
      <c r="E78" s="164"/>
      <c r="F78" s="164" t="s">
        <v>147</v>
      </c>
      <c r="G78" s="160">
        <v>8</v>
      </c>
      <c r="H78" s="160">
        <v>1</v>
      </c>
      <c r="I78" s="161">
        <v>5760097030</v>
      </c>
      <c r="J78" s="162">
        <v>540</v>
      </c>
      <c r="K78" s="150"/>
      <c r="L78" s="151"/>
      <c r="M78" s="151"/>
      <c r="N78" s="28"/>
      <c r="O78" s="171">
        <v>247730</v>
      </c>
      <c r="P78" s="171">
        <f>'Приложение 5.'!Y98</f>
        <v>0</v>
      </c>
      <c r="Q78" s="171">
        <f>'Приложение 5.'!Z98</f>
        <v>0</v>
      </c>
    </row>
    <row r="79" spans="1:17" s="30" customFormat="1" ht="18.75" customHeight="1">
      <c r="A79" s="93"/>
      <c r="B79" s="191" t="s">
        <v>177</v>
      </c>
      <c r="C79" s="191"/>
      <c r="D79" s="192"/>
      <c r="E79" s="191"/>
      <c r="F79" s="191"/>
      <c r="G79" s="191"/>
      <c r="H79" s="191"/>
      <c r="I79" s="193"/>
      <c r="J79" s="194"/>
      <c r="K79" s="34">
        <v>15370900</v>
      </c>
      <c r="L79" s="34">
        <v>0</v>
      </c>
      <c r="M79" s="34">
        <v>0</v>
      </c>
      <c r="N79" s="34">
        <v>0</v>
      </c>
      <c r="O79" s="165">
        <f>O10+O36+O43+O49+O61+O69</f>
        <v>8001484.1500000004</v>
      </c>
      <c r="P79" s="152">
        <f>P10+P36+P43+P49+P61+P69</f>
        <v>5072300</v>
      </c>
      <c r="Q79" s="152">
        <f>Q10+Q36+Q43+Q49+Q61+Q69</f>
        <v>5500200</v>
      </c>
    </row>
    <row r="81" spans="15:17">
      <c r="O81" s="106"/>
      <c r="P81" s="106"/>
      <c r="Q81" s="106"/>
    </row>
  </sheetData>
  <mergeCells count="45">
    <mergeCell ref="B32:F32"/>
    <mergeCell ref="A33:F33"/>
    <mergeCell ref="A34:F34"/>
    <mergeCell ref="B35:F35"/>
    <mergeCell ref="E76:F76"/>
    <mergeCell ref="E74:F74"/>
    <mergeCell ref="D64:F64"/>
    <mergeCell ref="E65:F65"/>
    <mergeCell ref="B69:F69"/>
    <mergeCell ref="C70:F70"/>
    <mergeCell ref="D71:F71"/>
    <mergeCell ref="D72:F72"/>
    <mergeCell ref="E67:F67"/>
    <mergeCell ref="C50:F50"/>
    <mergeCell ref="D51:F51"/>
    <mergeCell ref="D52:F52"/>
    <mergeCell ref="E53:F53"/>
    <mergeCell ref="B61:F61"/>
    <mergeCell ref="C62:F62"/>
    <mergeCell ref="D38:F38"/>
    <mergeCell ref="D39:F39"/>
    <mergeCell ref="D63:F63"/>
    <mergeCell ref="C55:F55"/>
    <mergeCell ref="D56:F56"/>
    <mergeCell ref="B43:F43"/>
    <mergeCell ref="C44:F44"/>
    <mergeCell ref="D45:F45"/>
    <mergeCell ref="D46:F46"/>
    <mergeCell ref="B49:F49"/>
    <mergeCell ref="E40:F40"/>
    <mergeCell ref="C16:F16"/>
    <mergeCell ref="D17:F17"/>
    <mergeCell ref="D18:F18"/>
    <mergeCell ref="E19:F19"/>
    <mergeCell ref="D27:F27"/>
    <mergeCell ref="E28:F28"/>
    <mergeCell ref="E29:F29"/>
    <mergeCell ref="B36:F36"/>
    <mergeCell ref="C37:F37"/>
    <mergeCell ref="E14:F14"/>
    <mergeCell ref="A6:Q6"/>
    <mergeCell ref="B10:F10"/>
    <mergeCell ref="C11:F11"/>
    <mergeCell ref="D12:F12"/>
    <mergeCell ref="D13:F13"/>
  </mergeCells>
  <pageMargins left="0.70866141732283472" right="0.33" top="0.48" bottom="0.44" header="0.31496062992125984" footer="0.31496062992125984"/>
  <pageSetup paperSize="9" scale="79" fitToHeight="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AA102"/>
  <sheetViews>
    <sheetView view="pageBreakPreview" topLeftCell="G1" zoomScale="84" zoomScaleNormal="100" zoomScaleSheetLayoutView="84" workbookViewId="0">
      <selection activeCell="X5" sqref="X5"/>
    </sheetView>
  </sheetViews>
  <sheetFormatPr defaultRowHeight="15"/>
  <cols>
    <col min="1" max="6" width="1" style="68" hidden="1" customWidth="1"/>
    <col min="7" max="8" width="1" style="68" customWidth="1"/>
    <col min="9" max="9" width="90" style="68" customWidth="1"/>
    <col min="10" max="10" width="6.5" style="68" bestFit="1" customWidth="1"/>
    <col min="11" max="11" width="0" style="68" hidden="1" customWidth="1"/>
    <col min="12" max="12" width="5" style="68" bestFit="1" customWidth="1"/>
    <col min="13" max="13" width="4.83203125" style="68" bestFit="1" customWidth="1"/>
    <col min="14" max="14" width="16.1640625" style="80" customWidth="1"/>
    <col min="15" max="15" width="6" style="80" bestFit="1" customWidth="1"/>
    <col min="16" max="23" width="0" style="68" hidden="1" customWidth="1"/>
    <col min="24" max="26" width="16" style="68" bestFit="1" customWidth="1"/>
    <col min="27" max="16384" width="9.33203125" style="68"/>
  </cols>
  <sheetData>
    <row r="1" spans="1:26">
      <c r="N1" s="69" t="s">
        <v>225</v>
      </c>
      <c r="O1" s="68"/>
    </row>
    <row r="2" spans="1:26">
      <c r="N2" s="69" t="s">
        <v>24</v>
      </c>
      <c r="O2" s="68"/>
    </row>
    <row r="3" spans="1:26">
      <c r="N3" s="69" t="s">
        <v>172</v>
      </c>
      <c r="O3" s="68"/>
    </row>
    <row r="4" spans="1:26">
      <c r="N4" s="70" t="str">
        <f>'Приложение 4,'!I4</f>
        <v>от 17.06.2022 года  №___</v>
      </c>
      <c r="O4" s="68"/>
      <c r="X4" s="370">
        <v>85</v>
      </c>
    </row>
    <row r="5" spans="1:26">
      <c r="A5" s="71"/>
      <c r="B5" s="71"/>
      <c r="C5" s="71"/>
      <c r="D5" s="71"/>
      <c r="E5" s="71"/>
      <c r="F5" s="71"/>
      <c r="G5" s="71"/>
      <c r="H5" s="71"/>
      <c r="I5" s="72"/>
      <c r="J5" s="73"/>
      <c r="K5" s="73"/>
      <c r="L5" s="73"/>
      <c r="M5" s="73"/>
      <c r="N5" s="74"/>
      <c r="O5" s="74"/>
      <c r="P5" s="73"/>
      <c r="Q5" s="72"/>
      <c r="R5" s="73"/>
      <c r="S5" s="71"/>
      <c r="T5" s="71"/>
      <c r="U5" s="71"/>
      <c r="V5" s="71"/>
      <c r="W5" s="71"/>
      <c r="X5" s="71"/>
    </row>
    <row r="6" spans="1:26">
      <c r="A6" s="426" t="s">
        <v>227</v>
      </c>
      <c r="B6" s="426"/>
      <c r="C6" s="426"/>
      <c r="D6" s="426"/>
      <c r="E6" s="426"/>
      <c r="F6" s="426"/>
      <c r="G6" s="426"/>
      <c r="H6" s="426"/>
      <c r="I6" s="426"/>
      <c r="J6" s="426"/>
      <c r="K6" s="426"/>
      <c r="L6" s="426"/>
      <c r="M6" s="426"/>
      <c r="N6" s="426"/>
      <c r="O6" s="426"/>
      <c r="P6" s="426"/>
      <c r="Q6" s="426"/>
      <c r="R6" s="426"/>
      <c r="S6" s="426"/>
      <c r="T6" s="426"/>
      <c r="U6" s="426"/>
      <c r="V6" s="426"/>
      <c r="W6" s="426"/>
      <c r="X6" s="426"/>
      <c r="Y6" s="427"/>
      <c r="Z6" s="427"/>
    </row>
    <row r="7" spans="1:26">
      <c r="A7" s="426"/>
      <c r="B7" s="426"/>
      <c r="C7" s="426"/>
      <c r="D7" s="426"/>
      <c r="E7" s="426"/>
      <c r="F7" s="426"/>
      <c r="G7" s="426"/>
      <c r="H7" s="426"/>
      <c r="I7" s="426"/>
      <c r="J7" s="426"/>
      <c r="K7" s="426"/>
      <c r="L7" s="426"/>
      <c r="M7" s="426"/>
      <c r="N7" s="426"/>
      <c r="O7" s="426"/>
      <c r="P7" s="426"/>
      <c r="Q7" s="426"/>
      <c r="R7" s="426"/>
      <c r="S7" s="426"/>
      <c r="T7" s="426"/>
      <c r="U7" s="426"/>
      <c r="V7" s="426"/>
      <c r="W7" s="426"/>
      <c r="X7" s="426"/>
      <c r="Y7" s="71"/>
    </row>
    <row r="8" spans="1:26" ht="18" customHeight="1">
      <c r="N8" s="68"/>
      <c r="O8" s="68"/>
      <c r="Y8" s="71"/>
      <c r="Z8" s="68" t="s">
        <v>19</v>
      </c>
    </row>
    <row r="9" spans="1:26" ht="36.75" customHeight="1">
      <c r="A9" s="428" t="s">
        <v>118</v>
      </c>
      <c r="B9" s="428"/>
      <c r="C9" s="428"/>
      <c r="D9" s="428"/>
      <c r="E9" s="428"/>
      <c r="F9" s="428"/>
      <c r="G9" s="428"/>
      <c r="H9" s="428"/>
      <c r="I9" s="428"/>
      <c r="J9" s="75" t="s">
        <v>126</v>
      </c>
      <c r="K9" s="75" t="s">
        <v>127</v>
      </c>
      <c r="L9" s="75" t="s">
        <v>111</v>
      </c>
      <c r="M9" s="75" t="s">
        <v>112</v>
      </c>
      <c r="N9" s="75" t="s">
        <v>128</v>
      </c>
      <c r="O9" s="75" t="s">
        <v>129</v>
      </c>
      <c r="P9" s="75" t="s">
        <v>130</v>
      </c>
      <c r="Q9" s="75" t="s">
        <v>131</v>
      </c>
      <c r="R9" s="75" t="s">
        <v>121</v>
      </c>
      <c r="S9" s="75" t="s">
        <v>122</v>
      </c>
      <c r="T9" s="75" t="s">
        <v>123</v>
      </c>
      <c r="U9" s="75" t="s">
        <v>124</v>
      </c>
      <c r="V9" s="75" t="s">
        <v>125</v>
      </c>
      <c r="W9" s="75"/>
      <c r="X9" s="75">
        <v>2022</v>
      </c>
      <c r="Y9" s="76">
        <v>2023</v>
      </c>
      <c r="Z9" s="77">
        <v>2024</v>
      </c>
    </row>
    <row r="10" spans="1:26">
      <c r="A10" s="422" t="s">
        <v>132</v>
      </c>
      <c r="B10" s="422"/>
      <c r="C10" s="422"/>
      <c r="D10" s="422"/>
      <c r="E10" s="422"/>
      <c r="F10" s="422"/>
      <c r="G10" s="422"/>
      <c r="H10" s="422"/>
      <c r="I10" s="422"/>
      <c r="J10" s="39">
        <v>126</v>
      </c>
      <c r="K10" s="40">
        <v>0</v>
      </c>
      <c r="L10" s="41">
        <v>0</v>
      </c>
      <c r="M10" s="41">
        <v>0</v>
      </c>
      <c r="N10" s="42" t="s">
        <v>133</v>
      </c>
      <c r="O10" s="43">
        <v>0</v>
      </c>
      <c r="P10" s="44"/>
      <c r="Q10" s="45">
        <v>0</v>
      </c>
      <c r="R10" s="417"/>
      <c r="S10" s="417"/>
      <c r="T10" s="417"/>
      <c r="U10" s="417"/>
      <c r="V10" s="47">
        <v>0</v>
      </c>
      <c r="W10" s="47">
        <v>0</v>
      </c>
      <c r="X10" s="78">
        <f>X12+X19+X32+X36+X41+X46+X56+X63+X77+X87</f>
        <v>8001484.1500000004</v>
      </c>
      <c r="Y10" s="78">
        <f>Y12+Y19+Y32+Y36+Y41+Y46+Y56+Y63+Y77+Y87</f>
        <v>5072300</v>
      </c>
      <c r="Z10" s="78">
        <f>Z12+Z19+Z32+Z36+Z41+Z46+Z56+Z63+Z77+Z87</f>
        <v>5500200</v>
      </c>
    </row>
    <row r="11" spans="1:26">
      <c r="A11" s="422" t="s">
        <v>134</v>
      </c>
      <c r="B11" s="422"/>
      <c r="C11" s="422"/>
      <c r="D11" s="422"/>
      <c r="E11" s="422"/>
      <c r="F11" s="422"/>
      <c r="G11" s="422"/>
      <c r="H11" s="422"/>
      <c r="I11" s="422"/>
      <c r="J11" s="39">
        <v>126</v>
      </c>
      <c r="K11" s="40">
        <v>100</v>
      </c>
      <c r="L11" s="41">
        <v>1</v>
      </c>
      <c r="M11" s="41">
        <v>0</v>
      </c>
      <c r="N11" s="42" t="s">
        <v>133</v>
      </c>
      <c r="O11" s="43">
        <v>0</v>
      </c>
      <c r="P11" s="44"/>
      <c r="Q11" s="45">
        <v>0</v>
      </c>
      <c r="R11" s="417"/>
      <c r="S11" s="417"/>
      <c r="T11" s="417"/>
      <c r="U11" s="417"/>
      <c r="V11" s="47">
        <v>0</v>
      </c>
      <c r="W11" s="47">
        <v>0</v>
      </c>
      <c r="X11" s="78">
        <f>X14+X19++X32+X36+X41</f>
        <v>2757107.15</v>
      </c>
      <c r="Y11" s="78">
        <f>Y14+Y19+Y32+Y36+Y41</f>
        <v>2431480</v>
      </c>
      <c r="Z11" s="78">
        <f>Z14+Z19+Z32+Z36+Z41</f>
        <v>2504680</v>
      </c>
    </row>
    <row r="12" spans="1:26" ht="34.5" customHeight="1">
      <c r="A12" s="81"/>
      <c r="B12" s="55"/>
      <c r="C12" s="414" t="s">
        <v>135</v>
      </c>
      <c r="D12" s="415"/>
      <c r="E12" s="415"/>
      <c r="F12" s="415"/>
      <c r="G12" s="415"/>
      <c r="H12" s="415"/>
      <c r="I12" s="416"/>
      <c r="J12" s="39">
        <v>126</v>
      </c>
      <c r="K12" s="40">
        <v>102</v>
      </c>
      <c r="L12" s="41">
        <v>1</v>
      </c>
      <c r="M12" s="41">
        <v>2</v>
      </c>
      <c r="N12" s="42" t="s">
        <v>133</v>
      </c>
      <c r="O12" s="43">
        <v>0</v>
      </c>
      <c r="P12" s="44"/>
      <c r="Q12" s="45">
        <v>0</v>
      </c>
      <c r="R12" s="417"/>
      <c r="S12" s="417"/>
      <c r="T12" s="417"/>
      <c r="U12" s="417"/>
      <c r="V12" s="47">
        <v>0</v>
      </c>
      <c r="W12" s="47">
        <v>0</v>
      </c>
      <c r="X12" s="48">
        <f t="shared" ref="X12:Z15" si="0">X13</f>
        <v>738500</v>
      </c>
      <c r="Y12" s="48">
        <f t="shared" si="0"/>
        <v>672400</v>
      </c>
      <c r="Z12" s="48">
        <f t="shared" si="0"/>
        <v>706400</v>
      </c>
    </row>
    <row r="13" spans="1:26" ht="47.25" customHeight="1">
      <c r="A13" s="418" t="s">
        <v>173</v>
      </c>
      <c r="B13" s="418"/>
      <c r="C13" s="418"/>
      <c r="D13" s="418"/>
      <c r="E13" s="418"/>
      <c r="F13" s="418"/>
      <c r="G13" s="418"/>
      <c r="H13" s="418"/>
      <c r="I13" s="418"/>
      <c r="J13" s="44">
        <v>126</v>
      </c>
      <c r="K13" s="40">
        <v>0</v>
      </c>
      <c r="L13" s="50">
        <v>1</v>
      </c>
      <c r="M13" s="50">
        <v>2</v>
      </c>
      <c r="N13" s="51" t="s">
        <v>136</v>
      </c>
      <c r="O13" s="52">
        <v>0</v>
      </c>
      <c r="P13" s="44"/>
      <c r="Q13" s="45">
        <v>0</v>
      </c>
      <c r="R13" s="420"/>
      <c r="S13" s="420"/>
      <c r="T13" s="420"/>
      <c r="U13" s="420"/>
      <c r="V13" s="47">
        <v>0</v>
      </c>
      <c r="W13" s="47">
        <v>0</v>
      </c>
      <c r="X13" s="53">
        <f t="shared" si="0"/>
        <v>738500</v>
      </c>
      <c r="Y13" s="53">
        <f t="shared" si="0"/>
        <v>672400</v>
      </c>
      <c r="Z13" s="53">
        <f t="shared" si="0"/>
        <v>706400</v>
      </c>
    </row>
    <row r="14" spans="1:26" ht="31.5" customHeight="1">
      <c r="A14" s="82"/>
      <c r="B14" s="83"/>
      <c r="C14" s="411" t="s">
        <v>137</v>
      </c>
      <c r="D14" s="412"/>
      <c r="E14" s="412"/>
      <c r="F14" s="412"/>
      <c r="G14" s="412"/>
      <c r="H14" s="412"/>
      <c r="I14" s="413"/>
      <c r="J14" s="44">
        <v>126</v>
      </c>
      <c r="K14" s="40">
        <v>102</v>
      </c>
      <c r="L14" s="50">
        <v>1</v>
      </c>
      <c r="M14" s="50">
        <v>2</v>
      </c>
      <c r="N14" s="51" t="s">
        <v>138</v>
      </c>
      <c r="O14" s="52">
        <v>0</v>
      </c>
      <c r="P14" s="44"/>
      <c r="Q14" s="45">
        <v>0</v>
      </c>
      <c r="R14" s="420"/>
      <c r="S14" s="420"/>
      <c r="T14" s="420"/>
      <c r="U14" s="420"/>
      <c r="V14" s="47">
        <v>0</v>
      </c>
      <c r="W14" s="47">
        <v>0</v>
      </c>
      <c r="X14" s="53">
        <f t="shared" si="0"/>
        <v>738500</v>
      </c>
      <c r="Y14" s="53">
        <f t="shared" si="0"/>
        <v>672400</v>
      </c>
      <c r="Z14" s="53">
        <f t="shared" si="0"/>
        <v>706400</v>
      </c>
    </row>
    <row r="15" spans="1:26" ht="15" customHeight="1">
      <c r="A15" s="81"/>
      <c r="B15" s="55"/>
      <c r="C15" s="49"/>
      <c r="D15" s="54"/>
      <c r="E15" s="411" t="s">
        <v>139</v>
      </c>
      <c r="F15" s="412"/>
      <c r="G15" s="412"/>
      <c r="H15" s="412"/>
      <c r="I15" s="413"/>
      <c r="J15" s="44">
        <v>126</v>
      </c>
      <c r="K15" s="40">
        <v>102</v>
      </c>
      <c r="L15" s="50">
        <v>1</v>
      </c>
      <c r="M15" s="50">
        <v>2</v>
      </c>
      <c r="N15" s="56">
        <v>5710010010</v>
      </c>
      <c r="O15" s="52">
        <v>0</v>
      </c>
      <c r="P15" s="44"/>
      <c r="Q15" s="45">
        <v>0</v>
      </c>
      <c r="R15" s="420"/>
      <c r="S15" s="420"/>
      <c r="T15" s="420"/>
      <c r="U15" s="420"/>
      <c r="V15" s="47">
        <v>0</v>
      </c>
      <c r="W15" s="47">
        <v>0</v>
      </c>
      <c r="X15" s="53">
        <f t="shared" si="0"/>
        <v>738500</v>
      </c>
      <c r="Y15" s="53">
        <f t="shared" si="0"/>
        <v>672400</v>
      </c>
      <c r="Z15" s="53">
        <f t="shared" si="0"/>
        <v>706400</v>
      </c>
    </row>
    <row r="16" spans="1:26" ht="15" customHeight="1">
      <c r="A16" s="81"/>
      <c r="B16" s="55"/>
      <c r="C16" s="49"/>
      <c r="D16" s="54"/>
      <c r="E16" s="54"/>
      <c r="F16" s="411" t="s">
        <v>140</v>
      </c>
      <c r="G16" s="412"/>
      <c r="H16" s="412"/>
      <c r="I16" s="413"/>
      <c r="J16" s="44">
        <v>126</v>
      </c>
      <c r="K16" s="40">
        <v>102</v>
      </c>
      <c r="L16" s="50">
        <v>1</v>
      </c>
      <c r="M16" s="50">
        <v>2</v>
      </c>
      <c r="N16" s="56">
        <v>5710010010</v>
      </c>
      <c r="O16" s="52">
        <v>120</v>
      </c>
      <c r="P16" s="44"/>
      <c r="Q16" s="45">
        <v>10000</v>
      </c>
      <c r="R16" s="420"/>
      <c r="S16" s="420"/>
      <c r="T16" s="420"/>
      <c r="U16" s="420"/>
      <c r="V16" s="47">
        <v>0</v>
      </c>
      <c r="W16" s="47">
        <v>0</v>
      </c>
      <c r="X16" s="53">
        <f>X17+X18</f>
        <v>738500</v>
      </c>
      <c r="Y16" s="53">
        <f>Y17+Y18</f>
        <v>672400</v>
      </c>
      <c r="Z16" s="53">
        <f>Z17+Z18</f>
        <v>706400</v>
      </c>
    </row>
    <row r="17" spans="1:26" ht="15" customHeight="1">
      <c r="A17" s="81"/>
      <c r="B17" s="55"/>
      <c r="C17" s="49"/>
      <c r="D17" s="54"/>
      <c r="E17" s="54"/>
      <c r="F17" s="54"/>
      <c r="G17" s="54"/>
      <c r="H17" s="54"/>
      <c r="I17" s="54" t="s">
        <v>141</v>
      </c>
      <c r="J17" s="44">
        <v>126</v>
      </c>
      <c r="K17" s="40"/>
      <c r="L17" s="50">
        <v>1</v>
      </c>
      <c r="M17" s="50">
        <v>2</v>
      </c>
      <c r="N17" s="56">
        <v>5710010010</v>
      </c>
      <c r="O17" s="52">
        <v>121</v>
      </c>
      <c r="P17" s="44"/>
      <c r="Q17" s="45"/>
      <c r="R17" s="47"/>
      <c r="S17" s="47"/>
      <c r="T17" s="47"/>
      <c r="U17" s="47"/>
      <c r="V17" s="47"/>
      <c r="W17" s="47"/>
      <c r="X17" s="53">
        <v>530000</v>
      </c>
      <c r="Y17" s="53">
        <v>469300</v>
      </c>
      <c r="Z17" s="53">
        <v>493000</v>
      </c>
    </row>
    <row r="18" spans="1:26" ht="35.25" customHeight="1">
      <c r="A18" s="81"/>
      <c r="B18" s="55"/>
      <c r="C18" s="49"/>
      <c r="D18" s="54"/>
      <c r="E18" s="54"/>
      <c r="F18" s="54"/>
      <c r="G18" s="54"/>
      <c r="H18" s="54"/>
      <c r="I18" s="54" t="s">
        <v>142</v>
      </c>
      <c r="J18" s="44">
        <v>126</v>
      </c>
      <c r="K18" s="40"/>
      <c r="L18" s="50">
        <v>1</v>
      </c>
      <c r="M18" s="50">
        <v>2</v>
      </c>
      <c r="N18" s="56">
        <v>5710010010</v>
      </c>
      <c r="O18" s="52">
        <v>129</v>
      </c>
      <c r="P18" s="44"/>
      <c r="Q18" s="45"/>
      <c r="R18" s="47"/>
      <c r="S18" s="47"/>
      <c r="T18" s="47"/>
      <c r="U18" s="47"/>
      <c r="V18" s="47"/>
      <c r="W18" s="47"/>
      <c r="X18" s="53">
        <v>208500</v>
      </c>
      <c r="Y18" s="53">
        <v>203100</v>
      </c>
      <c r="Z18" s="53">
        <v>213400</v>
      </c>
    </row>
    <row r="19" spans="1:26" ht="51.75" customHeight="1">
      <c r="A19" s="61"/>
      <c r="B19" s="57"/>
      <c r="C19" s="414" t="s">
        <v>143</v>
      </c>
      <c r="D19" s="415"/>
      <c r="E19" s="415"/>
      <c r="F19" s="415"/>
      <c r="G19" s="415"/>
      <c r="H19" s="415"/>
      <c r="I19" s="416"/>
      <c r="J19" s="39">
        <v>126</v>
      </c>
      <c r="K19" s="40">
        <v>104</v>
      </c>
      <c r="L19" s="41">
        <v>1</v>
      </c>
      <c r="M19" s="41">
        <v>4</v>
      </c>
      <c r="N19" s="42" t="s">
        <v>133</v>
      </c>
      <c r="O19" s="43">
        <v>0</v>
      </c>
      <c r="P19" s="44"/>
      <c r="Q19" s="45">
        <v>0</v>
      </c>
      <c r="R19" s="417"/>
      <c r="S19" s="417"/>
      <c r="T19" s="417"/>
      <c r="U19" s="417"/>
      <c r="V19" s="47">
        <v>0</v>
      </c>
      <c r="W19" s="47">
        <v>0</v>
      </c>
      <c r="X19" s="78">
        <f>X21</f>
        <v>1553757.15</v>
      </c>
      <c r="Y19" s="48">
        <f>Y21</f>
        <v>1735580</v>
      </c>
      <c r="Z19" s="48">
        <f>Z21</f>
        <v>1774780</v>
      </c>
    </row>
    <row r="20" spans="1:26" ht="48" customHeight="1">
      <c r="A20" s="418" t="s">
        <v>173</v>
      </c>
      <c r="B20" s="418"/>
      <c r="C20" s="418"/>
      <c r="D20" s="418"/>
      <c r="E20" s="418"/>
      <c r="F20" s="418"/>
      <c r="G20" s="418"/>
      <c r="H20" s="418"/>
      <c r="I20" s="418"/>
      <c r="J20" s="44">
        <v>126</v>
      </c>
      <c r="K20" s="40">
        <v>0</v>
      </c>
      <c r="L20" s="50">
        <v>1</v>
      </c>
      <c r="M20" s="50">
        <v>4</v>
      </c>
      <c r="N20" s="51" t="s">
        <v>136</v>
      </c>
      <c r="O20" s="52">
        <v>0</v>
      </c>
      <c r="P20" s="44"/>
      <c r="Q20" s="45">
        <v>0</v>
      </c>
      <c r="R20" s="420"/>
      <c r="S20" s="420"/>
      <c r="T20" s="420"/>
      <c r="U20" s="420"/>
      <c r="V20" s="47">
        <v>0</v>
      </c>
      <c r="W20" s="47">
        <v>0</v>
      </c>
      <c r="X20" s="79">
        <f>X19</f>
        <v>1553757.15</v>
      </c>
      <c r="Y20" s="53">
        <f>Y19</f>
        <v>1735580</v>
      </c>
      <c r="Z20" s="53">
        <f>Z19</f>
        <v>1774780</v>
      </c>
    </row>
    <row r="21" spans="1:26" ht="30" customHeight="1">
      <c r="A21" s="82"/>
      <c r="B21" s="83"/>
      <c r="C21" s="411" t="s">
        <v>137</v>
      </c>
      <c r="D21" s="412"/>
      <c r="E21" s="412"/>
      <c r="F21" s="412"/>
      <c r="G21" s="412"/>
      <c r="H21" s="412"/>
      <c r="I21" s="413"/>
      <c r="J21" s="44">
        <v>126</v>
      </c>
      <c r="K21" s="40">
        <v>102</v>
      </c>
      <c r="L21" s="50">
        <v>1</v>
      </c>
      <c r="M21" s="50">
        <v>4</v>
      </c>
      <c r="N21" s="51" t="s">
        <v>138</v>
      </c>
      <c r="O21" s="52">
        <v>0</v>
      </c>
      <c r="P21" s="44"/>
      <c r="Q21" s="45">
        <v>0</v>
      </c>
      <c r="R21" s="420"/>
      <c r="S21" s="420"/>
      <c r="T21" s="420"/>
      <c r="U21" s="420"/>
      <c r="V21" s="47">
        <v>0</v>
      </c>
      <c r="W21" s="47">
        <v>0</v>
      </c>
      <c r="X21" s="79">
        <f>X22+X30</f>
        <v>1553757.15</v>
      </c>
      <c r="Y21" s="53">
        <f>Y22+Y30</f>
        <v>1735580</v>
      </c>
      <c r="Z21" s="53">
        <f>Z22+Z30</f>
        <v>1774780</v>
      </c>
    </row>
    <row r="22" spans="1:26" ht="15" customHeight="1">
      <c r="A22" s="61"/>
      <c r="B22" s="57"/>
      <c r="C22" s="49"/>
      <c r="D22" s="54"/>
      <c r="E22" s="411" t="s">
        <v>144</v>
      </c>
      <c r="F22" s="412"/>
      <c r="G22" s="412"/>
      <c r="H22" s="412"/>
      <c r="I22" s="413"/>
      <c r="J22" s="44">
        <v>126</v>
      </c>
      <c r="K22" s="40">
        <v>104</v>
      </c>
      <c r="L22" s="50">
        <v>1</v>
      </c>
      <c r="M22" s="50">
        <v>4</v>
      </c>
      <c r="N22" s="56">
        <v>5710010020</v>
      </c>
      <c r="O22" s="52">
        <v>0</v>
      </c>
      <c r="P22" s="44"/>
      <c r="Q22" s="45">
        <v>0</v>
      </c>
      <c r="R22" s="420"/>
      <c r="S22" s="420"/>
      <c r="T22" s="420"/>
      <c r="U22" s="420"/>
      <c r="V22" s="47">
        <v>0</v>
      </c>
      <c r="W22" s="47">
        <v>0</v>
      </c>
      <c r="X22" s="79">
        <f>X23+X26+X29</f>
        <v>1174167.1499999999</v>
      </c>
      <c r="Y22" s="79">
        <f>Y23+Y26+Y29</f>
        <v>1385630</v>
      </c>
      <c r="Z22" s="79">
        <f>Z23+Z26+Z29</f>
        <v>1471290</v>
      </c>
    </row>
    <row r="23" spans="1:26">
      <c r="A23" s="61"/>
      <c r="B23" s="57"/>
      <c r="C23" s="49"/>
      <c r="D23" s="54"/>
      <c r="E23" s="54"/>
      <c r="F23" s="419" t="s">
        <v>140</v>
      </c>
      <c r="G23" s="419"/>
      <c r="H23" s="419"/>
      <c r="I23" s="419"/>
      <c r="J23" s="44">
        <v>126</v>
      </c>
      <c r="K23" s="40">
        <v>104</v>
      </c>
      <c r="L23" s="50">
        <v>1</v>
      </c>
      <c r="M23" s="50">
        <v>4</v>
      </c>
      <c r="N23" s="56">
        <v>5710010020</v>
      </c>
      <c r="O23" s="52">
        <v>120</v>
      </c>
      <c r="P23" s="44"/>
      <c r="Q23" s="45">
        <v>10000</v>
      </c>
      <c r="R23" s="420"/>
      <c r="S23" s="420"/>
      <c r="T23" s="420"/>
      <c r="U23" s="420"/>
      <c r="V23" s="47">
        <v>0</v>
      </c>
      <c r="W23" s="47">
        <v>0</v>
      </c>
      <c r="X23" s="53">
        <f>X24+X25</f>
        <v>748750</v>
      </c>
      <c r="Y23" s="53">
        <f>Y24+Y25</f>
        <v>1250100</v>
      </c>
      <c r="Z23" s="53">
        <f>Z24+Z25</f>
        <v>1350700</v>
      </c>
    </row>
    <row r="24" spans="1:26">
      <c r="A24" s="61"/>
      <c r="B24" s="57"/>
      <c r="C24" s="49"/>
      <c r="D24" s="54"/>
      <c r="E24" s="54"/>
      <c r="F24" s="54"/>
      <c r="G24" s="54"/>
      <c r="H24" s="54"/>
      <c r="I24" s="54" t="s">
        <v>141</v>
      </c>
      <c r="J24" s="44">
        <v>126</v>
      </c>
      <c r="K24" s="40"/>
      <c r="L24" s="50">
        <v>1</v>
      </c>
      <c r="M24" s="50">
        <v>4</v>
      </c>
      <c r="N24" s="56">
        <v>5710010020</v>
      </c>
      <c r="O24" s="52">
        <v>121</v>
      </c>
      <c r="P24" s="44"/>
      <c r="Q24" s="45"/>
      <c r="R24" s="47"/>
      <c r="S24" s="47"/>
      <c r="T24" s="47"/>
      <c r="U24" s="47"/>
      <c r="V24" s="47"/>
      <c r="W24" s="47"/>
      <c r="X24" s="53">
        <v>549858</v>
      </c>
      <c r="Y24" s="53">
        <v>872600</v>
      </c>
      <c r="Z24" s="53">
        <v>927700</v>
      </c>
    </row>
    <row r="25" spans="1:26" ht="39" customHeight="1">
      <c r="A25" s="61"/>
      <c r="B25" s="57"/>
      <c r="C25" s="49"/>
      <c r="D25" s="54"/>
      <c r="E25" s="54"/>
      <c r="F25" s="54"/>
      <c r="G25" s="54"/>
      <c r="H25" s="54"/>
      <c r="I25" s="54" t="s">
        <v>142</v>
      </c>
      <c r="J25" s="44">
        <v>126</v>
      </c>
      <c r="K25" s="40"/>
      <c r="L25" s="50">
        <v>1</v>
      </c>
      <c r="M25" s="50">
        <v>4</v>
      </c>
      <c r="N25" s="56">
        <v>5710010020</v>
      </c>
      <c r="O25" s="52">
        <v>129</v>
      </c>
      <c r="P25" s="44"/>
      <c r="Q25" s="45"/>
      <c r="R25" s="47"/>
      <c r="S25" s="47"/>
      <c r="T25" s="47"/>
      <c r="U25" s="47"/>
      <c r="V25" s="47"/>
      <c r="W25" s="47"/>
      <c r="X25" s="53">
        <v>198892</v>
      </c>
      <c r="Y25" s="53">
        <v>377500</v>
      </c>
      <c r="Z25" s="53">
        <v>423000</v>
      </c>
    </row>
    <row r="26" spans="1:26" ht="30.75" customHeight="1">
      <c r="A26" s="61"/>
      <c r="B26" s="57"/>
      <c r="C26" s="49"/>
      <c r="D26" s="54"/>
      <c r="E26" s="54"/>
      <c r="F26" s="54"/>
      <c r="G26" s="54"/>
      <c r="H26" s="54"/>
      <c r="I26" s="54" t="s">
        <v>145</v>
      </c>
      <c r="J26" s="44">
        <v>126</v>
      </c>
      <c r="K26" s="40"/>
      <c r="L26" s="50">
        <v>1</v>
      </c>
      <c r="M26" s="50">
        <v>4</v>
      </c>
      <c r="N26" s="56">
        <v>5710010020</v>
      </c>
      <c r="O26" s="52">
        <v>240</v>
      </c>
      <c r="P26" s="44"/>
      <c r="Q26" s="45"/>
      <c r="R26" s="47"/>
      <c r="S26" s="47"/>
      <c r="T26" s="47"/>
      <c r="U26" s="47"/>
      <c r="V26" s="47"/>
      <c r="W26" s="47"/>
      <c r="X26" s="79">
        <f>X28+X27</f>
        <v>371517.15</v>
      </c>
      <c r="Y26" s="79">
        <f>Y28+Y27</f>
        <v>106830</v>
      </c>
      <c r="Z26" s="79">
        <f>Z28+Z27</f>
        <v>91890</v>
      </c>
    </row>
    <row r="27" spans="1:26">
      <c r="A27" s="61"/>
      <c r="B27" s="57"/>
      <c r="C27" s="49"/>
      <c r="D27" s="54"/>
      <c r="E27" s="54"/>
      <c r="F27" s="419" t="s">
        <v>146</v>
      </c>
      <c r="G27" s="419"/>
      <c r="H27" s="419"/>
      <c r="I27" s="419"/>
      <c r="J27" s="44">
        <v>126</v>
      </c>
      <c r="K27" s="40">
        <v>104</v>
      </c>
      <c r="L27" s="50">
        <v>1</v>
      </c>
      <c r="M27" s="50">
        <v>4</v>
      </c>
      <c r="N27" s="56">
        <v>5710010020</v>
      </c>
      <c r="O27" s="52">
        <v>244</v>
      </c>
      <c r="P27" s="44"/>
      <c r="Q27" s="45">
        <v>10000</v>
      </c>
      <c r="R27" s="420"/>
      <c r="S27" s="420"/>
      <c r="T27" s="420"/>
      <c r="U27" s="420"/>
      <c r="V27" s="47">
        <v>0</v>
      </c>
      <c r="W27" s="47">
        <v>0</v>
      </c>
      <c r="X27" s="79">
        <v>182615.98</v>
      </c>
      <c r="Y27" s="53">
        <v>76830</v>
      </c>
      <c r="Z27" s="53">
        <v>41890</v>
      </c>
    </row>
    <row r="28" spans="1:26">
      <c r="A28" s="61"/>
      <c r="B28" s="57"/>
      <c r="C28" s="49"/>
      <c r="D28" s="54"/>
      <c r="E28" s="54"/>
      <c r="F28" s="419" t="s">
        <v>161</v>
      </c>
      <c r="G28" s="419"/>
      <c r="H28" s="419"/>
      <c r="I28" s="419"/>
      <c r="J28" s="44">
        <v>126</v>
      </c>
      <c r="K28" s="40">
        <v>104</v>
      </c>
      <c r="L28" s="50">
        <v>1</v>
      </c>
      <c r="M28" s="50">
        <v>4</v>
      </c>
      <c r="N28" s="56">
        <v>5710010020</v>
      </c>
      <c r="O28" s="52">
        <v>247</v>
      </c>
      <c r="P28" s="44"/>
      <c r="Q28" s="45">
        <v>10000</v>
      </c>
      <c r="R28" s="420"/>
      <c r="S28" s="420"/>
      <c r="T28" s="420"/>
      <c r="U28" s="420"/>
      <c r="V28" s="47">
        <v>0</v>
      </c>
      <c r="W28" s="47">
        <v>0</v>
      </c>
      <c r="X28" s="79">
        <v>188901.17</v>
      </c>
      <c r="Y28" s="53">
        <v>30000</v>
      </c>
      <c r="Z28" s="53">
        <v>50000</v>
      </c>
    </row>
    <row r="29" spans="1:26">
      <c r="A29" s="61"/>
      <c r="B29" s="57"/>
      <c r="C29" s="49"/>
      <c r="D29" s="54"/>
      <c r="E29" s="54"/>
      <c r="F29" s="419" t="s">
        <v>147</v>
      </c>
      <c r="G29" s="419"/>
      <c r="H29" s="419"/>
      <c r="I29" s="419"/>
      <c r="J29" s="44">
        <v>126</v>
      </c>
      <c r="K29" s="40">
        <v>104</v>
      </c>
      <c r="L29" s="50">
        <v>1</v>
      </c>
      <c r="M29" s="50">
        <v>4</v>
      </c>
      <c r="N29" s="56">
        <v>5710010020</v>
      </c>
      <c r="O29" s="52" t="s">
        <v>148</v>
      </c>
      <c r="P29" s="44"/>
      <c r="Q29" s="45">
        <v>10000</v>
      </c>
      <c r="R29" s="420"/>
      <c r="S29" s="420"/>
      <c r="T29" s="420"/>
      <c r="U29" s="420"/>
      <c r="V29" s="47">
        <v>0</v>
      </c>
      <c r="W29" s="47">
        <v>0</v>
      </c>
      <c r="X29" s="53">
        <v>53900</v>
      </c>
      <c r="Y29" s="53">
        <v>28700</v>
      </c>
      <c r="Z29" s="53">
        <v>28700</v>
      </c>
    </row>
    <row r="30" spans="1:26" ht="60">
      <c r="A30" s="61"/>
      <c r="B30" s="57"/>
      <c r="C30" s="49"/>
      <c r="D30" s="54"/>
      <c r="E30" s="54"/>
      <c r="F30" s="54"/>
      <c r="G30" s="54"/>
      <c r="H30" s="54"/>
      <c r="I30" s="54" t="s">
        <v>218</v>
      </c>
      <c r="J30" s="44">
        <v>126</v>
      </c>
      <c r="K30" s="40"/>
      <c r="L30" s="50">
        <v>1</v>
      </c>
      <c r="M30" s="50">
        <v>4</v>
      </c>
      <c r="N30" s="56">
        <v>5710015010</v>
      </c>
      <c r="O30" s="52">
        <v>0</v>
      </c>
      <c r="P30" s="44"/>
      <c r="Q30" s="45"/>
      <c r="R30" s="47"/>
      <c r="S30" s="47"/>
      <c r="T30" s="47"/>
      <c r="U30" s="47"/>
      <c r="V30" s="47"/>
      <c r="W30" s="47"/>
      <c r="X30" s="210">
        <f>X31</f>
        <v>379590</v>
      </c>
      <c r="Y30" s="210">
        <f>Y31</f>
        <v>349950</v>
      </c>
      <c r="Z30" s="210">
        <f>Z31</f>
        <v>303490</v>
      </c>
    </row>
    <row r="31" spans="1:26">
      <c r="A31" s="61"/>
      <c r="B31" s="57"/>
      <c r="C31" s="49"/>
      <c r="D31" s="54"/>
      <c r="E31" s="54"/>
      <c r="F31" s="54"/>
      <c r="G31" s="54"/>
      <c r="H31" s="54"/>
      <c r="I31" s="54" t="s">
        <v>147</v>
      </c>
      <c r="J31" s="44">
        <v>126</v>
      </c>
      <c r="K31" s="40"/>
      <c r="L31" s="50">
        <v>1</v>
      </c>
      <c r="M31" s="50">
        <v>4</v>
      </c>
      <c r="N31" s="56">
        <v>5710015010</v>
      </c>
      <c r="O31" s="52">
        <v>540</v>
      </c>
      <c r="P31" s="44"/>
      <c r="Q31" s="45"/>
      <c r="R31" s="47"/>
      <c r="S31" s="47"/>
      <c r="T31" s="47"/>
      <c r="U31" s="47"/>
      <c r="V31" s="47"/>
      <c r="W31" s="47"/>
      <c r="X31" s="53">
        <v>379590</v>
      </c>
      <c r="Y31" s="53">
        <v>349950</v>
      </c>
      <c r="Z31" s="53">
        <v>303490</v>
      </c>
    </row>
    <row r="32" spans="1:26">
      <c r="A32" s="61"/>
      <c r="B32" s="57"/>
      <c r="C32" s="49"/>
      <c r="D32" s="54"/>
      <c r="E32" s="54"/>
      <c r="F32" s="54"/>
      <c r="G32" s="54"/>
      <c r="H32" s="54"/>
      <c r="I32" s="49" t="s">
        <v>245</v>
      </c>
      <c r="J32" s="39">
        <v>126</v>
      </c>
      <c r="K32" s="367"/>
      <c r="L32" s="41">
        <v>1</v>
      </c>
      <c r="M32" s="41">
        <v>4</v>
      </c>
      <c r="N32" s="368">
        <v>5710097080</v>
      </c>
      <c r="O32" s="43">
        <v>0</v>
      </c>
      <c r="P32" s="44"/>
      <c r="Q32" s="45"/>
      <c r="R32" s="47"/>
      <c r="S32" s="47"/>
      <c r="T32" s="47"/>
      <c r="U32" s="47"/>
      <c r="V32" s="47"/>
      <c r="W32" s="47"/>
      <c r="X32" s="48">
        <f>X33</f>
        <v>440000</v>
      </c>
      <c r="Y32" s="53">
        <f>Y33</f>
        <v>0</v>
      </c>
      <c r="Z32" s="53">
        <f>Z33</f>
        <v>0</v>
      </c>
    </row>
    <row r="33" spans="1:26">
      <c r="A33" s="61"/>
      <c r="B33" s="57"/>
      <c r="C33" s="49"/>
      <c r="D33" s="54"/>
      <c r="E33" s="54"/>
      <c r="F33" s="54"/>
      <c r="G33" s="54"/>
      <c r="H33" s="54"/>
      <c r="I33" s="54" t="s">
        <v>140</v>
      </c>
      <c r="J33" s="44">
        <v>126</v>
      </c>
      <c r="K33" s="40"/>
      <c r="L33" s="50">
        <v>1</v>
      </c>
      <c r="M33" s="50">
        <v>4</v>
      </c>
      <c r="N33" s="56">
        <v>5710097080</v>
      </c>
      <c r="O33" s="52">
        <v>120</v>
      </c>
      <c r="P33" s="44"/>
      <c r="Q33" s="45"/>
      <c r="R33" s="47"/>
      <c r="S33" s="47"/>
      <c r="T33" s="47"/>
      <c r="U33" s="47"/>
      <c r="V33" s="47"/>
      <c r="W33" s="47"/>
      <c r="X33" s="53">
        <f>X35+X34</f>
        <v>440000</v>
      </c>
      <c r="Y33" s="53">
        <f>Y35+Y34</f>
        <v>0</v>
      </c>
      <c r="Z33" s="53">
        <f>Z35+Z34</f>
        <v>0</v>
      </c>
    </row>
    <row r="34" spans="1:26">
      <c r="A34" s="61"/>
      <c r="B34" s="57"/>
      <c r="C34" s="49"/>
      <c r="D34" s="54"/>
      <c r="E34" s="54"/>
      <c r="F34" s="54"/>
      <c r="G34" s="54"/>
      <c r="H34" s="54"/>
      <c r="I34" s="54" t="s">
        <v>141</v>
      </c>
      <c r="J34" s="44">
        <v>126</v>
      </c>
      <c r="K34" s="40"/>
      <c r="L34" s="50">
        <v>1</v>
      </c>
      <c r="M34" s="50">
        <v>4</v>
      </c>
      <c r="N34" s="56">
        <v>5710097080</v>
      </c>
      <c r="O34" s="52">
        <v>121</v>
      </c>
      <c r="P34" s="44"/>
      <c r="Q34" s="45"/>
      <c r="R34" s="47"/>
      <c r="S34" s="47"/>
      <c r="T34" s="47"/>
      <c r="U34" s="47"/>
      <c r="V34" s="47"/>
      <c r="W34" s="47"/>
      <c r="X34" s="53">
        <v>337942</v>
      </c>
      <c r="Y34" s="53">
        <v>0</v>
      </c>
      <c r="Z34" s="53">
        <v>0</v>
      </c>
    </row>
    <row r="35" spans="1:26" ht="45">
      <c r="A35" s="61"/>
      <c r="B35" s="57"/>
      <c r="C35" s="49"/>
      <c r="D35" s="54"/>
      <c r="E35" s="54"/>
      <c r="F35" s="54"/>
      <c r="G35" s="54"/>
      <c r="H35" s="54"/>
      <c r="I35" s="54" t="s">
        <v>142</v>
      </c>
      <c r="J35" s="44">
        <v>126</v>
      </c>
      <c r="K35" s="40"/>
      <c r="L35" s="50">
        <v>1</v>
      </c>
      <c r="M35" s="50">
        <v>4</v>
      </c>
      <c r="N35" s="56">
        <v>5710097080</v>
      </c>
      <c r="O35" s="52">
        <v>129</v>
      </c>
      <c r="P35" s="44"/>
      <c r="Q35" s="45"/>
      <c r="R35" s="47"/>
      <c r="S35" s="47"/>
      <c r="T35" s="47"/>
      <c r="U35" s="47"/>
      <c r="V35" s="47"/>
      <c r="W35" s="47"/>
      <c r="X35" s="53">
        <v>102058</v>
      </c>
      <c r="Y35" s="53">
        <v>0</v>
      </c>
      <c r="Z35" s="53">
        <v>0</v>
      </c>
    </row>
    <row r="36" spans="1:26" ht="33.75" customHeight="1">
      <c r="A36" s="61"/>
      <c r="B36" s="57"/>
      <c r="C36" s="49"/>
      <c r="D36" s="54"/>
      <c r="E36" s="54"/>
      <c r="F36" s="54"/>
      <c r="G36" s="54"/>
      <c r="H36" s="54"/>
      <c r="I36" s="49" t="s">
        <v>149</v>
      </c>
      <c r="J36" s="39">
        <v>126</v>
      </c>
      <c r="K36" s="40">
        <v>104</v>
      </c>
      <c r="L36" s="41">
        <v>1</v>
      </c>
      <c r="M36" s="41">
        <v>6</v>
      </c>
      <c r="N36" s="42" t="s">
        <v>133</v>
      </c>
      <c r="O36" s="43">
        <v>0</v>
      </c>
      <c r="P36" s="44"/>
      <c r="Q36" s="45"/>
      <c r="R36" s="47"/>
      <c r="S36" s="47"/>
      <c r="T36" s="47"/>
      <c r="U36" s="47"/>
      <c r="V36" s="47"/>
      <c r="W36" s="47"/>
      <c r="X36" s="53">
        <f>X37</f>
        <v>23500</v>
      </c>
      <c r="Y36" s="53">
        <f t="shared" ref="Y36:Z39" si="1">Y37</f>
        <v>23500</v>
      </c>
      <c r="Z36" s="53">
        <f t="shared" si="1"/>
        <v>23500</v>
      </c>
    </row>
    <row r="37" spans="1:26" ht="54" customHeight="1">
      <c r="A37" s="61"/>
      <c r="B37" s="57"/>
      <c r="C37" s="49"/>
      <c r="D37" s="54"/>
      <c r="E37" s="54"/>
      <c r="F37" s="54"/>
      <c r="G37" s="54"/>
      <c r="H37" s="54"/>
      <c r="I37" s="54" t="s">
        <v>173</v>
      </c>
      <c r="J37" s="44">
        <v>126</v>
      </c>
      <c r="K37" s="40">
        <v>0</v>
      </c>
      <c r="L37" s="50">
        <v>1</v>
      </c>
      <c r="M37" s="50">
        <v>6</v>
      </c>
      <c r="N37" s="51" t="s">
        <v>136</v>
      </c>
      <c r="O37" s="52">
        <v>0</v>
      </c>
      <c r="P37" s="44"/>
      <c r="Q37" s="45"/>
      <c r="R37" s="47"/>
      <c r="S37" s="47"/>
      <c r="T37" s="47"/>
      <c r="U37" s="47"/>
      <c r="V37" s="47"/>
      <c r="W37" s="47"/>
      <c r="X37" s="53">
        <f>X38</f>
        <v>23500</v>
      </c>
      <c r="Y37" s="53">
        <f t="shared" si="1"/>
        <v>23500</v>
      </c>
      <c r="Z37" s="53">
        <f t="shared" si="1"/>
        <v>23500</v>
      </c>
    </row>
    <row r="38" spans="1:26" ht="30.75" customHeight="1">
      <c r="A38" s="61"/>
      <c r="B38" s="57"/>
      <c r="C38" s="49"/>
      <c r="D38" s="54"/>
      <c r="E38" s="54"/>
      <c r="F38" s="54"/>
      <c r="G38" s="54"/>
      <c r="H38" s="54"/>
      <c r="I38" s="54" t="s">
        <v>137</v>
      </c>
      <c r="J38" s="44">
        <v>126</v>
      </c>
      <c r="K38" s="40">
        <v>102</v>
      </c>
      <c r="L38" s="50">
        <v>1</v>
      </c>
      <c r="M38" s="50">
        <v>6</v>
      </c>
      <c r="N38" s="51" t="s">
        <v>138</v>
      </c>
      <c r="O38" s="52">
        <v>0</v>
      </c>
      <c r="P38" s="44"/>
      <c r="Q38" s="45"/>
      <c r="R38" s="47"/>
      <c r="S38" s="47"/>
      <c r="T38" s="47"/>
      <c r="U38" s="47"/>
      <c r="V38" s="47"/>
      <c r="W38" s="47"/>
      <c r="X38" s="53">
        <f>X39</f>
        <v>23500</v>
      </c>
      <c r="Y38" s="53">
        <f t="shared" si="1"/>
        <v>23500</v>
      </c>
      <c r="Z38" s="53">
        <f t="shared" si="1"/>
        <v>23500</v>
      </c>
    </row>
    <row r="39" spans="1:26" ht="35.25" customHeight="1">
      <c r="A39" s="61"/>
      <c r="B39" s="57"/>
      <c r="C39" s="49"/>
      <c r="D39" s="54"/>
      <c r="E39" s="54"/>
      <c r="F39" s="54"/>
      <c r="G39" s="54"/>
      <c r="H39" s="54"/>
      <c r="I39" s="54" t="s">
        <v>150</v>
      </c>
      <c r="J39" s="44">
        <v>126</v>
      </c>
      <c r="K39" s="40">
        <v>104</v>
      </c>
      <c r="L39" s="50">
        <v>1</v>
      </c>
      <c r="M39" s="50">
        <v>6</v>
      </c>
      <c r="N39" s="56">
        <v>5710010080</v>
      </c>
      <c r="O39" s="52">
        <v>0</v>
      </c>
      <c r="P39" s="44"/>
      <c r="Q39" s="45"/>
      <c r="R39" s="47"/>
      <c r="S39" s="47"/>
      <c r="T39" s="47"/>
      <c r="U39" s="47"/>
      <c r="V39" s="47"/>
      <c r="W39" s="47"/>
      <c r="X39" s="53">
        <f>X40</f>
        <v>23500</v>
      </c>
      <c r="Y39" s="53">
        <f t="shared" si="1"/>
        <v>23500</v>
      </c>
      <c r="Z39" s="53">
        <f t="shared" si="1"/>
        <v>23500</v>
      </c>
    </row>
    <row r="40" spans="1:26">
      <c r="A40" s="61"/>
      <c r="B40" s="57"/>
      <c r="C40" s="49"/>
      <c r="D40" s="54"/>
      <c r="E40" s="54"/>
      <c r="F40" s="419" t="s">
        <v>147</v>
      </c>
      <c r="G40" s="419"/>
      <c r="H40" s="419"/>
      <c r="I40" s="419"/>
      <c r="J40" s="44">
        <v>126</v>
      </c>
      <c r="K40" s="40">
        <v>104</v>
      </c>
      <c r="L40" s="50">
        <v>1</v>
      </c>
      <c r="M40" s="50">
        <v>6</v>
      </c>
      <c r="N40" s="56">
        <v>5710010080</v>
      </c>
      <c r="O40" s="52" t="s">
        <v>148</v>
      </c>
      <c r="P40" s="44"/>
      <c r="Q40" s="45">
        <v>10000</v>
      </c>
      <c r="R40" s="420"/>
      <c r="S40" s="420"/>
      <c r="T40" s="420"/>
      <c r="U40" s="420"/>
      <c r="V40" s="47">
        <v>0</v>
      </c>
      <c r="W40" s="47">
        <v>0</v>
      </c>
      <c r="X40" s="53">
        <v>23500</v>
      </c>
      <c r="Y40" s="53">
        <v>23500</v>
      </c>
      <c r="Z40" s="53">
        <v>23500</v>
      </c>
    </row>
    <row r="41" spans="1:26" ht="15" customHeight="1">
      <c r="A41" s="423" t="s">
        <v>232</v>
      </c>
      <c r="B41" s="424" t="s">
        <v>232</v>
      </c>
      <c r="C41" s="424" t="s">
        <v>232</v>
      </c>
      <c r="D41" s="424" t="s">
        <v>232</v>
      </c>
      <c r="E41" s="424" t="s">
        <v>232</v>
      </c>
      <c r="F41" s="424" t="s">
        <v>232</v>
      </c>
      <c r="G41" s="424" t="s">
        <v>232</v>
      </c>
      <c r="H41" s="424" t="s">
        <v>232</v>
      </c>
      <c r="I41" s="425" t="s">
        <v>232</v>
      </c>
      <c r="J41" s="39">
        <v>126</v>
      </c>
      <c r="K41" s="40">
        <v>200</v>
      </c>
      <c r="L41" s="243">
        <v>1</v>
      </c>
      <c r="M41" s="243">
        <v>13</v>
      </c>
      <c r="N41" s="244">
        <v>0</v>
      </c>
      <c r="O41" s="245">
        <v>0</v>
      </c>
      <c r="P41" s="44"/>
      <c r="Q41" s="45">
        <v>0</v>
      </c>
      <c r="R41" s="417"/>
      <c r="S41" s="417"/>
      <c r="T41" s="417"/>
      <c r="U41" s="417"/>
      <c r="V41" s="47">
        <v>0</v>
      </c>
      <c r="W41" s="47">
        <v>0</v>
      </c>
      <c r="X41" s="78">
        <f t="shared" ref="X41:Z49" si="2">X42</f>
        <v>1350</v>
      </c>
      <c r="Y41" s="78">
        <f t="shared" si="2"/>
        <v>0</v>
      </c>
      <c r="Z41" s="78">
        <f t="shared" si="2"/>
        <v>0</v>
      </c>
    </row>
    <row r="42" spans="1:26" ht="15" customHeight="1">
      <c r="A42" s="197" t="s">
        <v>233</v>
      </c>
      <c r="B42" s="198" t="s">
        <v>233</v>
      </c>
      <c r="C42" s="411" t="s">
        <v>233</v>
      </c>
      <c r="D42" s="412" t="s">
        <v>233</v>
      </c>
      <c r="E42" s="412" t="s">
        <v>233</v>
      </c>
      <c r="F42" s="412" t="s">
        <v>233</v>
      </c>
      <c r="G42" s="412" t="s">
        <v>233</v>
      </c>
      <c r="H42" s="412" t="s">
        <v>233</v>
      </c>
      <c r="I42" s="413" t="s">
        <v>233</v>
      </c>
      <c r="J42" s="44">
        <v>126</v>
      </c>
      <c r="K42" s="40">
        <v>203</v>
      </c>
      <c r="L42" s="246">
        <v>1</v>
      </c>
      <c r="M42" s="246">
        <v>13</v>
      </c>
      <c r="N42" s="247">
        <v>7700000000</v>
      </c>
      <c r="O42" s="248">
        <v>0</v>
      </c>
      <c r="P42" s="44"/>
      <c r="Q42" s="45">
        <v>0</v>
      </c>
      <c r="R42" s="420"/>
      <c r="S42" s="420"/>
      <c r="T42" s="420"/>
      <c r="U42" s="420"/>
      <c r="V42" s="47">
        <v>0</v>
      </c>
      <c r="W42" s="47">
        <v>0</v>
      </c>
      <c r="X42" s="79">
        <f t="shared" si="2"/>
        <v>1350</v>
      </c>
      <c r="Y42" s="79">
        <f t="shared" si="2"/>
        <v>0</v>
      </c>
      <c r="Z42" s="79">
        <f t="shared" si="2"/>
        <v>0</v>
      </c>
    </row>
    <row r="43" spans="1:26" ht="15" customHeight="1">
      <c r="A43" s="443" t="s">
        <v>234</v>
      </c>
      <c r="B43" s="444" t="s">
        <v>234</v>
      </c>
      <c r="C43" s="444" t="s">
        <v>234</v>
      </c>
      <c r="D43" s="444" t="s">
        <v>234</v>
      </c>
      <c r="E43" s="444" t="s">
        <v>234</v>
      </c>
      <c r="F43" s="444" t="s">
        <v>234</v>
      </c>
      <c r="G43" s="444" t="s">
        <v>234</v>
      </c>
      <c r="H43" s="444" t="s">
        <v>234</v>
      </c>
      <c r="I43" s="445" t="s">
        <v>234</v>
      </c>
      <c r="J43" s="44">
        <v>126</v>
      </c>
      <c r="K43" s="40">
        <v>200</v>
      </c>
      <c r="L43" s="246">
        <v>1</v>
      </c>
      <c r="M43" s="246">
        <v>13</v>
      </c>
      <c r="N43" s="247">
        <v>7700095100</v>
      </c>
      <c r="O43" s="248">
        <v>0</v>
      </c>
      <c r="P43" s="44"/>
      <c r="Q43" s="45">
        <v>0</v>
      </c>
      <c r="R43" s="420"/>
      <c r="S43" s="420"/>
      <c r="T43" s="420"/>
      <c r="U43" s="420"/>
      <c r="V43" s="47">
        <v>0</v>
      </c>
      <c r="W43" s="47">
        <v>0</v>
      </c>
      <c r="X43" s="79">
        <f>X45</f>
        <v>1350</v>
      </c>
      <c r="Y43" s="79">
        <f>Y45</f>
        <v>0</v>
      </c>
      <c r="Z43" s="79">
        <f>Z45</f>
        <v>0</v>
      </c>
    </row>
    <row r="44" spans="1:26" ht="15" customHeight="1">
      <c r="A44" s="197"/>
      <c r="B44" s="198"/>
      <c r="C44" s="411" t="s">
        <v>235</v>
      </c>
      <c r="D44" s="412" t="s">
        <v>235</v>
      </c>
      <c r="E44" s="412" t="s">
        <v>235</v>
      </c>
      <c r="F44" s="412" t="s">
        <v>235</v>
      </c>
      <c r="G44" s="412" t="s">
        <v>235</v>
      </c>
      <c r="H44" s="412" t="s">
        <v>235</v>
      </c>
      <c r="I44" s="413" t="s">
        <v>235</v>
      </c>
      <c r="J44" s="44">
        <v>126</v>
      </c>
      <c r="K44" s="40">
        <v>203</v>
      </c>
      <c r="L44" s="246">
        <v>1</v>
      </c>
      <c r="M44" s="246">
        <v>13</v>
      </c>
      <c r="N44" s="247">
        <v>7700095100</v>
      </c>
      <c r="O44" s="248">
        <v>850</v>
      </c>
      <c r="P44" s="44"/>
      <c r="Q44" s="45">
        <v>0</v>
      </c>
      <c r="R44" s="420"/>
      <c r="S44" s="420"/>
      <c r="T44" s="420"/>
      <c r="U44" s="420"/>
      <c r="V44" s="47">
        <v>0</v>
      </c>
      <c r="W44" s="47">
        <v>0</v>
      </c>
      <c r="X44" s="79">
        <f t="shared" si="2"/>
        <v>1350</v>
      </c>
      <c r="Y44" s="79">
        <f t="shared" si="2"/>
        <v>0</v>
      </c>
      <c r="Z44" s="79">
        <f t="shared" si="2"/>
        <v>0</v>
      </c>
    </row>
    <row r="45" spans="1:26" ht="15" customHeight="1">
      <c r="A45" s="197"/>
      <c r="B45" s="198"/>
      <c r="C45" s="411" t="s">
        <v>236</v>
      </c>
      <c r="D45" s="412" t="s">
        <v>236</v>
      </c>
      <c r="E45" s="412" t="s">
        <v>236</v>
      </c>
      <c r="F45" s="412" t="s">
        <v>236</v>
      </c>
      <c r="G45" s="412" t="s">
        <v>236</v>
      </c>
      <c r="H45" s="412" t="s">
        <v>236</v>
      </c>
      <c r="I45" s="413" t="s">
        <v>236</v>
      </c>
      <c r="J45" s="44">
        <v>126</v>
      </c>
      <c r="K45" s="40">
        <v>203</v>
      </c>
      <c r="L45" s="246">
        <v>1</v>
      </c>
      <c r="M45" s="246">
        <v>13</v>
      </c>
      <c r="N45" s="247">
        <v>7700095100</v>
      </c>
      <c r="O45" s="52">
        <v>853</v>
      </c>
      <c r="P45" s="44"/>
      <c r="Q45" s="45">
        <v>0</v>
      </c>
      <c r="R45" s="420"/>
      <c r="S45" s="420"/>
      <c r="T45" s="420"/>
      <c r="U45" s="420"/>
      <c r="V45" s="47">
        <v>0</v>
      </c>
      <c r="W45" s="47">
        <v>0</v>
      </c>
      <c r="X45" s="79">
        <v>1350</v>
      </c>
      <c r="Y45" s="79">
        <v>0</v>
      </c>
      <c r="Z45" s="79">
        <v>0</v>
      </c>
    </row>
    <row r="46" spans="1:26">
      <c r="A46" s="421" t="s">
        <v>151</v>
      </c>
      <c r="B46" s="421"/>
      <c r="C46" s="421"/>
      <c r="D46" s="421"/>
      <c r="E46" s="421"/>
      <c r="F46" s="421"/>
      <c r="G46" s="421"/>
      <c r="H46" s="421"/>
      <c r="I46" s="421"/>
      <c r="J46" s="39">
        <v>126</v>
      </c>
      <c r="K46" s="40">
        <v>200</v>
      </c>
      <c r="L46" s="41">
        <v>2</v>
      </c>
      <c r="M46" s="41">
        <v>0</v>
      </c>
      <c r="N46" s="42" t="s">
        <v>133</v>
      </c>
      <c r="O46" s="43">
        <v>0</v>
      </c>
      <c r="P46" s="44"/>
      <c r="Q46" s="45">
        <v>0</v>
      </c>
      <c r="R46" s="417"/>
      <c r="S46" s="417"/>
      <c r="T46" s="417"/>
      <c r="U46" s="417"/>
      <c r="V46" s="47">
        <v>0</v>
      </c>
      <c r="W46" s="47">
        <v>0</v>
      </c>
      <c r="X46" s="78">
        <f t="shared" si="2"/>
        <v>104800</v>
      </c>
      <c r="Y46" s="78">
        <f t="shared" si="2"/>
        <v>108300</v>
      </c>
      <c r="Z46" s="78">
        <f t="shared" si="2"/>
        <v>112100</v>
      </c>
    </row>
    <row r="47" spans="1:26">
      <c r="A47" s="61"/>
      <c r="B47" s="57"/>
      <c r="C47" s="429" t="s">
        <v>152</v>
      </c>
      <c r="D47" s="429"/>
      <c r="E47" s="429"/>
      <c r="F47" s="429"/>
      <c r="G47" s="429"/>
      <c r="H47" s="429"/>
      <c r="I47" s="429"/>
      <c r="J47" s="39">
        <v>126</v>
      </c>
      <c r="K47" s="40">
        <v>203</v>
      </c>
      <c r="L47" s="41">
        <v>2</v>
      </c>
      <c r="M47" s="41">
        <v>3</v>
      </c>
      <c r="N47" s="42" t="s">
        <v>133</v>
      </c>
      <c r="O47" s="43">
        <v>0</v>
      </c>
      <c r="P47" s="44"/>
      <c r="Q47" s="45">
        <v>0</v>
      </c>
      <c r="R47" s="417"/>
      <c r="S47" s="417"/>
      <c r="T47" s="417"/>
      <c r="U47" s="417"/>
      <c r="V47" s="47">
        <v>0</v>
      </c>
      <c r="W47" s="47">
        <v>0</v>
      </c>
      <c r="X47" s="78">
        <f t="shared" si="2"/>
        <v>104800</v>
      </c>
      <c r="Y47" s="78">
        <f t="shared" si="2"/>
        <v>108300</v>
      </c>
      <c r="Z47" s="78">
        <f t="shared" si="2"/>
        <v>112100</v>
      </c>
    </row>
    <row r="48" spans="1:26" ht="51" customHeight="1">
      <c r="A48" s="418" t="s">
        <v>173</v>
      </c>
      <c r="B48" s="418"/>
      <c r="C48" s="418"/>
      <c r="D48" s="418"/>
      <c r="E48" s="418"/>
      <c r="F48" s="418"/>
      <c r="G48" s="418"/>
      <c r="H48" s="418"/>
      <c r="I48" s="418"/>
      <c r="J48" s="44">
        <v>126</v>
      </c>
      <c r="K48" s="40">
        <v>0</v>
      </c>
      <c r="L48" s="50">
        <v>2</v>
      </c>
      <c r="M48" s="50">
        <v>3</v>
      </c>
      <c r="N48" s="51" t="s">
        <v>136</v>
      </c>
      <c r="O48" s="52">
        <v>0</v>
      </c>
      <c r="P48" s="44"/>
      <c r="Q48" s="45">
        <v>0</v>
      </c>
      <c r="R48" s="420"/>
      <c r="S48" s="420"/>
      <c r="T48" s="420"/>
      <c r="U48" s="420"/>
      <c r="V48" s="47">
        <v>0</v>
      </c>
      <c r="W48" s="47">
        <v>0</v>
      </c>
      <c r="X48" s="53">
        <f t="shared" si="2"/>
        <v>104800</v>
      </c>
      <c r="Y48" s="53">
        <f t="shared" si="2"/>
        <v>108300</v>
      </c>
      <c r="Z48" s="53">
        <f t="shared" si="2"/>
        <v>112100</v>
      </c>
    </row>
    <row r="49" spans="1:26" ht="35.25" customHeight="1">
      <c r="A49" s="61"/>
      <c r="B49" s="57"/>
      <c r="C49" s="49"/>
      <c r="D49" s="419" t="s">
        <v>153</v>
      </c>
      <c r="E49" s="419"/>
      <c r="F49" s="419"/>
      <c r="G49" s="419"/>
      <c r="H49" s="419"/>
      <c r="I49" s="419"/>
      <c r="J49" s="44">
        <v>126</v>
      </c>
      <c r="K49" s="40">
        <v>203</v>
      </c>
      <c r="L49" s="50">
        <v>2</v>
      </c>
      <c r="M49" s="50">
        <v>3</v>
      </c>
      <c r="N49" s="56">
        <v>5720000000</v>
      </c>
      <c r="O49" s="52">
        <v>0</v>
      </c>
      <c r="P49" s="44"/>
      <c r="Q49" s="45">
        <v>0</v>
      </c>
      <c r="R49" s="420"/>
      <c r="S49" s="420"/>
      <c r="T49" s="420"/>
      <c r="U49" s="420"/>
      <c r="V49" s="47">
        <v>0</v>
      </c>
      <c r="W49" s="47">
        <v>0</v>
      </c>
      <c r="X49" s="53">
        <f t="shared" si="2"/>
        <v>104800</v>
      </c>
      <c r="Y49" s="53">
        <f t="shared" si="2"/>
        <v>108300</v>
      </c>
      <c r="Z49" s="53">
        <f t="shared" si="2"/>
        <v>112100</v>
      </c>
    </row>
    <row r="50" spans="1:26" ht="33" customHeight="1">
      <c r="A50" s="61"/>
      <c r="B50" s="57"/>
      <c r="C50" s="49"/>
      <c r="D50" s="54"/>
      <c r="E50" s="419" t="s">
        <v>243</v>
      </c>
      <c r="F50" s="419"/>
      <c r="G50" s="419"/>
      <c r="H50" s="419"/>
      <c r="I50" s="419"/>
      <c r="J50" s="44">
        <v>126</v>
      </c>
      <c r="K50" s="40">
        <v>203</v>
      </c>
      <c r="L50" s="50">
        <v>2</v>
      </c>
      <c r="M50" s="50">
        <v>3</v>
      </c>
      <c r="N50" s="56">
        <v>5720051180</v>
      </c>
      <c r="O50" s="52">
        <v>0</v>
      </c>
      <c r="P50" s="44"/>
      <c r="Q50" s="45">
        <v>0</v>
      </c>
      <c r="R50" s="420"/>
      <c r="S50" s="420"/>
      <c r="T50" s="420"/>
      <c r="U50" s="420"/>
      <c r="V50" s="47">
        <v>0</v>
      </c>
      <c r="W50" s="47">
        <v>0</v>
      </c>
      <c r="X50" s="53">
        <f>X51+X55</f>
        <v>104800</v>
      </c>
      <c r="Y50" s="53">
        <f>Y51+Y55</f>
        <v>108300</v>
      </c>
      <c r="Z50" s="53">
        <f>Z51+Z55</f>
        <v>112100</v>
      </c>
    </row>
    <row r="51" spans="1:26">
      <c r="A51" s="61"/>
      <c r="B51" s="57"/>
      <c r="C51" s="49"/>
      <c r="D51" s="54"/>
      <c r="E51" s="419" t="s">
        <v>154</v>
      </c>
      <c r="F51" s="419"/>
      <c r="G51" s="419"/>
      <c r="H51" s="419"/>
      <c r="I51" s="419"/>
      <c r="J51" s="44">
        <v>126</v>
      </c>
      <c r="K51" s="40">
        <v>203</v>
      </c>
      <c r="L51" s="50">
        <v>2</v>
      </c>
      <c r="M51" s="50">
        <v>3</v>
      </c>
      <c r="N51" s="56">
        <v>5720051180</v>
      </c>
      <c r="O51" s="52">
        <v>120</v>
      </c>
      <c r="P51" s="44"/>
      <c r="Q51" s="45">
        <v>0</v>
      </c>
      <c r="R51" s="420"/>
      <c r="S51" s="420"/>
      <c r="T51" s="420"/>
      <c r="U51" s="420"/>
      <c r="V51" s="47">
        <v>0</v>
      </c>
      <c r="W51" s="47">
        <v>0</v>
      </c>
      <c r="X51" s="53">
        <f>X52+X53</f>
        <v>102800</v>
      </c>
      <c r="Y51" s="53">
        <f>Y52+Y53</f>
        <v>106300</v>
      </c>
      <c r="Z51" s="53">
        <f>Z52+Z53</f>
        <v>110000</v>
      </c>
    </row>
    <row r="52" spans="1:26">
      <c r="A52" s="61"/>
      <c r="B52" s="57"/>
      <c r="C52" s="49"/>
      <c r="D52" s="54"/>
      <c r="E52" s="54"/>
      <c r="F52" s="419" t="s">
        <v>141</v>
      </c>
      <c r="G52" s="442"/>
      <c r="H52" s="442"/>
      <c r="I52" s="442"/>
      <c r="J52" s="44">
        <v>126</v>
      </c>
      <c r="K52" s="40"/>
      <c r="L52" s="50">
        <v>2</v>
      </c>
      <c r="M52" s="50">
        <v>3</v>
      </c>
      <c r="N52" s="56">
        <v>5720051180</v>
      </c>
      <c r="O52" s="52">
        <v>121</v>
      </c>
      <c r="P52" s="44"/>
      <c r="Q52" s="45"/>
      <c r="R52" s="47"/>
      <c r="S52" s="47"/>
      <c r="T52" s="47"/>
      <c r="U52" s="47"/>
      <c r="V52" s="47"/>
      <c r="W52" s="47"/>
      <c r="X52" s="53">
        <v>82200</v>
      </c>
      <c r="Y52" s="53">
        <v>85500</v>
      </c>
      <c r="Z52" s="53">
        <v>88400</v>
      </c>
    </row>
    <row r="53" spans="1:26" ht="39.75" customHeight="1">
      <c r="A53" s="61"/>
      <c r="B53" s="57"/>
      <c r="C53" s="49"/>
      <c r="D53" s="54"/>
      <c r="E53" s="54"/>
      <c r="F53" s="419" t="s">
        <v>142</v>
      </c>
      <c r="G53" s="419"/>
      <c r="H53" s="419"/>
      <c r="I53" s="419"/>
      <c r="J53" s="44">
        <v>126</v>
      </c>
      <c r="K53" s="40">
        <v>203</v>
      </c>
      <c r="L53" s="50">
        <v>2</v>
      </c>
      <c r="M53" s="50">
        <v>3</v>
      </c>
      <c r="N53" s="56">
        <v>5720051180</v>
      </c>
      <c r="O53" s="52">
        <v>129</v>
      </c>
      <c r="P53" s="44"/>
      <c r="Q53" s="45">
        <v>10000</v>
      </c>
      <c r="R53" s="420"/>
      <c r="S53" s="420"/>
      <c r="T53" s="420"/>
      <c r="U53" s="420"/>
      <c r="V53" s="47">
        <v>0</v>
      </c>
      <c r="W53" s="47">
        <v>0</v>
      </c>
      <c r="X53" s="53">
        <v>20600</v>
      </c>
      <c r="Y53" s="53">
        <v>20800</v>
      </c>
      <c r="Z53" s="53">
        <v>21600</v>
      </c>
    </row>
    <row r="54" spans="1:26" ht="33.75" customHeight="1">
      <c r="A54" s="61"/>
      <c r="B54" s="57"/>
      <c r="C54" s="49"/>
      <c r="D54" s="54"/>
      <c r="E54" s="54"/>
      <c r="F54" s="419" t="s">
        <v>145</v>
      </c>
      <c r="G54" s="419"/>
      <c r="H54" s="419"/>
      <c r="I54" s="419"/>
      <c r="J54" s="44">
        <v>126</v>
      </c>
      <c r="K54" s="40">
        <v>203</v>
      </c>
      <c r="L54" s="50">
        <v>2</v>
      </c>
      <c r="M54" s="50">
        <v>3</v>
      </c>
      <c r="N54" s="56">
        <v>5720051180</v>
      </c>
      <c r="O54" s="52">
        <v>240</v>
      </c>
      <c r="P54" s="44"/>
      <c r="Q54" s="45">
        <v>10000</v>
      </c>
      <c r="R54" s="420"/>
      <c r="S54" s="420"/>
      <c r="T54" s="420"/>
      <c r="U54" s="420"/>
      <c r="V54" s="47">
        <v>0</v>
      </c>
      <c r="W54" s="47">
        <v>0</v>
      </c>
      <c r="X54" s="53">
        <f>X55</f>
        <v>2000</v>
      </c>
      <c r="Y54" s="53">
        <f>Y55</f>
        <v>2000</v>
      </c>
      <c r="Z54" s="53">
        <f>Z55</f>
        <v>2100</v>
      </c>
    </row>
    <row r="55" spans="1:26">
      <c r="A55" s="61"/>
      <c r="B55" s="57"/>
      <c r="C55" s="49"/>
      <c r="D55" s="54"/>
      <c r="E55" s="54"/>
      <c r="F55" s="419" t="s">
        <v>146</v>
      </c>
      <c r="G55" s="419"/>
      <c r="H55" s="419"/>
      <c r="I55" s="419"/>
      <c r="J55" s="44">
        <v>126</v>
      </c>
      <c r="K55" s="40">
        <v>203</v>
      </c>
      <c r="L55" s="50">
        <v>2</v>
      </c>
      <c r="M55" s="50">
        <v>3</v>
      </c>
      <c r="N55" s="56">
        <v>5720051180</v>
      </c>
      <c r="O55" s="52">
        <v>244</v>
      </c>
      <c r="P55" s="44"/>
      <c r="Q55" s="45">
        <v>10000</v>
      </c>
      <c r="R55" s="420"/>
      <c r="S55" s="420"/>
      <c r="T55" s="420"/>
      <c r="U55" s="420"/>
      <c r="V55" s="47">
        <v>0</v>
      </c>
      <c r="W55" s="47">
        <v>0</v>
      </c>
      <c r="X55" s="53">
        <v>2000</v>
      </c>
      <c r="Y55" s="53">
        <v>2000</v>
      </c>
      <c r="Z55" s="53">
        <v>2100</v>
      </c>
    </row>
    <row r="56" spans="1:26" ht="35.25" customHeight="1">
      <c r="A56" s="422" t="s">
        <v>155</v>
      </c>
      <c r="B56" s="422"/>
      <c r="C56" s="422"/>
      <c r="D56" s="422"/>
      <c r="E56" s="422"/>
      <c r="F56" s="422"/>
      <c r="G56" s="422"/>
      <c r="H56" s="422"/>
      <c r="I56" s="422"/>
      <c r="J56" s="39">
        <v>126</v>
      </c>
      <c r="K56" s="40">
        <v>300</v>
      </c>
      <c r="L56" s="41">
        <v>3</v>
      </c>
      <c r="M56" s="41">
        <v>0</v>
      </c>
      <c r="N56" s="42" t="s">
        <v>133</v>
      </c>
      <c r="O56" s="43">
        <v>0</v>
      </c>
      <c r="P56" s="44"/>
      <c r="Q56" s="45">
        <v>0</v>
      </c>
      <c r="R56" s="417"/>
      <c r="S56" s="417"/>
      <c r="T56" s="417"/>
      <c r="U56" s="417"/>
      <c r="V56" s="47">
        <v>0</v>
      </c>
      <c r="W56" s="47">
        <v>0</v>
      </c>
      <c r="X56" s="48">
        <f>X57</f>
        <v>80000</v>
      </c>
      <c r="Y56" s="48">
        <f>Y57</f>
        <v>20000</v>
      </c>
      <c r="Z56" s="48">
        <f>Z57</f>
        <v>9100</v>
      </c>
    </row>
    <row r="57" spans="1:26" ht="28.5" customHeight="1">
      <c r="A57" s="61"/>
      <c r="B57" s="57"/>
      <c r="C57" s="429" t="s">
        <v>219</v>
      </c>
      <c r="D57" s="429"/>
      <c r="E57" s="429"/>
      <c r="F57" s="429"/>
      <c r="G57" s="429"/>
      <c r="H57" s="429"/>
      <c r="I57" s="429"/>
      <c r="J57" s="39">
        <v>126</v>
      </c>
      <c r="K57" s="40">
        <v>310</v>
      </c>
      <c r="L57" s="41">
        <v>3</v>
      </c>
      <c r="M57" s="41">
        <v>10</v>
      </c>
      <c r="N57" s="42" t="s">
        <v>133</v>
      </c>
      <c r="O57" s="43">
        <v>0</v>
      </c>
      <c r="P57" s="44"/>
      <c r="Q57" s="45">
        <v>0</v>
      </c>
      <c r="R57" s="417"/>
      <c r="S57" s="417"/>
      <c r="T57" s="417"/>
      <c r="U57" s="417"/>
      <c r="V57" s="47">
        <v>0</v>
      </c>
      <c r="W57" s="47">
        <v>0</v>
      </c>
      <c r="X57" s="48">
        <f t="shared" ref="X57:Z61" si="3">X58</f>
        <v>80000</v>
      </c>
      <c r="Y57" s="48">
        <f t="shared" si="3"/>
        <v>20000</v>
      </c>
      <c r="Z57" s="48">
        <f t="shared" si="3"/>
        <v>9100</v>
      </c>
    </row>
    <row r="58" spans="1:26" ht="49.5" customHeight="1">
      <c r="A58" s="418" t="s">
        <v>173</v>
      </c>
      <c r="B58" s="418"/>
      <c r="C58" s="418"/>
      <c r="D58" s="418"/>
      <c r="E58" s="418"/>
      <c r="F58" s="418"/>
      <c r="G58" s="418"/>
      <c r="H58" s="418"/>
      <c r="I58" s="418"/>
      <c r="J58" s="44">
        <v>126</v>
      </c>
      <c r="K58" s="40">
        <v>0</v>
      </c>
      <c r="L58" s="50">
        <v>3</v>
      </c>
      <c r="M58" s="50">
        <v>10</v>
      </c>
      <c r="N58" s="51" t="s">
        <v>136</v>
      </c>
      <c r="O58" s="52">
        <v>0</v>
      </c>
      <c r="P58" s="44"/>
      <c r="Q58" s="45">
        <v>0</v>
      </c>
      <c r="R58" s="420"/>
      <c r="S58" s="420"/>
      <c r="T58" s="420"/>
      <c r="U58" s="420"/>
      <c r="V58" s="47">
        <v>0</v>
      </c>
      <c r="W58" s="47">
        <v>0</v>
      </c>
      <c r="X58" s="53">
        <f>X59</f>
        <v>80000</v>
      </c>
      <c r="Y58" s="53">
        <f t="shared" si="3"/>
        <v>20000</v>
      </c>
      <c r="Z58" s="53">
        <f t="shared" si="3"/>
        <v>9100</v>
      </c>
    </row>
    <row r="59" spans="1:26" ht="29.25" customHeight="1">
      <c r="A59" s="61"/>
      <c r="B59" s="57"/>
      <c r="C59" s="49"/>
      <c r="D59" s="419" t="s">
        <v>156</v>
      </c>
      <c r="E59" s="419"/>
      <c r="F59" s="419"/>
      <c r="G59" s="419"/>
      <c r="H59" s="419"/>
      <c r="I59" s="419"/>
      <c r="J59" s="44">
        <v>126</v>
      </c>
      <c r="K59" s="40">
        <v>310</v>
      </c>
      <c r="L59" s="50">
        <v>3</v>
      </c>
      <c r="M59" s="50">
        <v>10</v>
      </c>
      <c r="N59" s="56">
        <v>5730000000</v>
      </c>
      <c r="O59" s="52">
        <v>0</v>
      </c>
      <c r="P59" s="44"/>
      <c r="Q59" s="45">
        <v>0</v>
      </c>
      <c r="R59" s="420"/>
      <c r="S59" s="420"/>
      <c r="T59" s="420"/>
      <c r="U59" s="420"/>
      <c r="V59" s="47">
        <v>0</v>
      </c>
      <c r="W59" s="47">
        <v>0</v>
      </c>
      <c r="X59" s="53">
        <f t="shared" si="3"/>
        <v>80000</v>
      </c>
      <c r="Y59" s="53">
        <f t="shared" si="3"/>
        <v>20000</v>
      </c>
      <c r="Z59" s="53">
        <f t="shared" si="3"/>
        <v>9100</v>
      </c>
    </row>
    <row r="60" spans="1:26" ht="36" customHeight="1">
      <c r="A60" s="61"/>
      <c r="B60" s="57"/>
      <c r="C60" s="49"/>
      <c r="D60" s="54"/>
      <c r="E60" s="419" t="s">
        <v>157</v>
      </c>
      <c r="F60" s="419"/>
      <c r="G60" s="419"/>
      <c r="H60" s="419"/>
      <c r="I60" s="419"/>
      <c r="J60" s="44">
        <v>126</v>
      </c>
      <c r="K60" s="40">
        <v>310</v>
      </c>
      <c r="L60" s="50">
        <v>3</v>
      </c>
      <c r="M60" s="50">
        <v>10</v>
      </c>
      <c r="N60" s="56">
        <v>5730095020</v>
      </c>
      <c r="O60" s="52">
        <v>0</v>
      </c>
      <c r="P60" s="44"/>
      <c r="Q60" s="45">
        <v>0</v>
      </c>
      <c r="R60" s="420"/>
      <c r="S60" s="420"/>
      <c r="T60" s="420"/>
      <c r="U60" s="420"/>
      <c r="V60" s="47">
        <v>0</v>
      </c>
      <c r="W60" s="47">
        <v>0</v>
      </c>
      <c r="X60" s="53">
        <f t="shared" si="3"/>
        <v>80000</v>
      </c>
      <c r="Y60" s="53">
        <f t="shared" si="3"/>
        <v>20000</v>
      </c>
      <c r="Z60" s="53">
        <f t="shared" si="3"/>
        <v>9100</v>
      </c>
    </row>
    <row r="61" spans="1:26" ht="33" customHeight="1">
      <c r="A61" s="61"/>
      <c r="B61" s="57"/>
      <c r="C61" s="49"/>
      <c r="D61" s="54"/>
      <c r="E61" s="54"/>
      <c r="F61" s="419" t="s">
        <v>145</v>
      </c>
      <c r="G61" s="419"/>
      <c r="H61" s="419"/>
      <c r="I61" s="419"/>
      <c r="J61" s="44">
        <v>126</v>
      </c>
      <c r="K61" s="40">
        <v>310</v>
      </c>
      <c r="L61" s="50">
        <v>3</v>
      </c>
      <c r="M61" s="50">
        <v>10</v>
      </c>
      <c r="N61" s="56">
        <v>5730095020</v>
      </c>
      <c r="O61" s="52">
        <v>240</v>
      </c>
      <c r="P61" s="44"/>
      <c r="Q61" s="45">
        <v>10000</v>
      </c>
      <c r="R61" s="420"/>
      <c r="S61" s="420"/>
      <c r="T61" s="420"/>
      <c r="U61" s="420"/>
      <c r="V61" s="47">
        <v>0</v>
      </c>
      <c r="W61" s="47">
        <v>0</v>
      </c>
      <c r="X61" s="53">
        <f t="shared" si="3"/>
        <v>80000</v>
      </c>
      <c r="Y61" s="53">
        <f t="shared" si="3"/>
        <v>20000</v>
      </c>
      <c r="Z61" s="53">
        <f t="shared" si="3"/>
        <v>9100</v>
      </c>
    </row>
    <row r="62" spans="1:26">
      <c r="A62" s="61"/>
      <c r="B62" s="57"/>
      <c r="C62" s="49"/>
      <c r="D62" s="54"/>
      <c r="E62" s="54"/>
      <c r="F62" s="419" t="s">
        <v>146</v>
      </c>
      <c r="G62" s="419"/>
      <c r="H62" s="419"/>
      <c r="I62" s="419"/>
      <c r="J62" s="44">
        <v>126</v>
      </c>
      <c r="K62" s="40">
        <v>310</v>
      </c>
      <c r="L62" s="50">
        <v>3</v>
      </c>
      <c r="M62" s="50">
        <v>10</v>
      </c>
      <c r="N62" s="56">
        <v>5730095020</v>
      </c>
      <c r="O62" s="52">
        <v>244</v>
      </c>
      <c r="P62" s="44"/>
      <c r="Q62" s="45">
        <v>10000</v>
      </c>
      <c r="R62" s="420"/>
      <c r="S62" s="420"/>
      <c r="T62" s="420"/>
      <c r="U62" s="420"/>
      <c r="V62" s="47">
        <v>0</v>
      </c>
      <c r="W62" s="47">
        <v>0</v>
      </c>
      <c r="X62" s="53">
        <v>80000</v>
      </c>
      <c r="Y62" s="53">
        <v>20000</v>
      </c>
      <c r="Z62" s="53">
        <v>9100</v>
      </c>
    </row>
    <row r="63" spans="1:26">
      <c r="A63" s="61"/>
      <c r="B63" s="57"/>
      <c r="C63" s="437" t="s">
        <v>158</v>
      </c>
      <c r="D63" s="437"/>
      <c r="E63" s="437"/>
      <c r="F63" s="437"/>
      <c r="G63" s="437"/>
      <c r="H63" s="437"/>
      <c r="I63" s="437"/>
      <c r="J63" s="39">
        <v>126</v>
      </c>
      <c r="K63" s="40">
        <v>409</v>
      </c>
      <c r="L63" s="41">
        <v>4</v>
      </c>
      <c r="M63" s="41">
        <v>0</v>
      </c>
      <c r="N63" s="42" t="s">
        <v>133</v>
      </c>
      <c r="O63" s="43">
        <v>0</v>
      </c>
      <c r="P63" s="44"/>
      <c r="Q63" s="45">
        <v>0</v>
      </c>
      <c r="R63" s="417"/>
      <c r="S63" s="417"/>
      <c r="T63" s="417"/>
      <c r="U63" s="417"/>
      <c r="V63" s="47">
        <v>0</v>
      </c>
      <c r="W63" s="47">
        <v>0</v>
      </c>
      <c r="X63" s="48">
        <f>X64+X71</f>
        <v>1664407</v>
      </c>
      <c r="Y63" s="48">
        <f>Y64+Y71</f>
        <v>702000</v>
      </c>
      <c r="Z63" s="48">
        <f>Z64+Z71</f>
        <v>1080000</v>
      </c>
    </row>
    <row r="64" spans="1:26">
      <c r="A64" s="61"/>
      <c r="B64" s="57"/>
      <c r="C64" s="437" t="s">
        <v>174</v>
      </c>
      <c r="D64" s="437"/>
      <c r="E64" s="437"/>
      <c r="F64" s="437"/>
      <c r="G64" s="437"/>
      <c r="H64" s="437"/>
      <c r="I64" s="437"/>
      <c r="J64" s="39">
        <v>126</v>
      </c>
      <c r="K64" s="40">
        <v>409</v>
      </c>
      <c r="L64" s="41">
        <v>4</v>
      </c>
      <c r="M64" s="41">
        <v>9</v>
      </c>
      <c r="N64" s="42" t="s">
        <v>133</v>
      </c>
      <c r="O64" s="43">
        <v>0</v>
      </c>
      <c r="P64" s="44"/>
      <c r="Q64" s="45">
        <v>0</v>
      </c>
      <c r="R64" s="417"/>
      <c r="S64" s="417"/>
      <c r="T64" s="417"/>
      <c r="U64" s="417"/>
      <c r="V64" s="47">
        <v>0</v>
      </c>
      <c r="W64" s="47">
        <v>0</v>
      </c>
      <c r="X64" s="48">
        <f t="shared" ref="X64:Z65" si="4">X65</f>
        <v>1664407</v>
      </c>
      <c r="Y64" s="48">
        <f t="shared" si="4"/>
        <v>702000</v>
      </c>
      <c r="Z64" s="48">
        <f t="shared" si="4"/>
        <v>717000</v>
      </c>
    </row>
    <row r="65" spans="1:27" ht="50.25" customHeight="1">
      <c r="A65" s="418" t="s">
        <v>173</v>
      </c>
      <c r="B65" s="418"/>
      <c r="C65" s="418"/>
      <c r="D65" s="418"/>
      <c r="E65" s="418"/>
      <c r="F65" s="418"/>
      <c r="G65" s="418"/>
      <c r="H65" s="418"/>
      <c r="I65" s="418"/>
      <c r="J65" s="44">
        <v>126</v>
      </c>
      <c r="K65" s="40">
        <v>0</v>
      </c>
      <c r="L65" s="50">
        <v>4</v>
      </c>
      <c r="M65" s="50">
        <v>9</v>
      </c>
      <c r="N65" s="51" t="s">
        <v>136</v>
      </c>
      <c r="O65" s="52">
        <v>0</v>
      </c>
      <c r="P65" s="44"/>
      <c r="Q65" s="45">
        <v>0</v>
      </c>
      <c r="R65" s="420"/>
      <c r="S65" s="420"/>
      <c r="T65" s="420"/>
      <c r="U65" s="420"/>
      <c r="V65" s="47">
        <v>0</v>
      </c>
      <c r="W65" s="47">
        <v>0</v>
      </c>
      <c r="X65" s="53">
        <f t="shared" si="4"/>
        <v>1664407</v>
      </c>
      <c r="Y65" s="53">
        <f t="shared" si="4"/>
        <v>702000</v>
      </c>
      <c r="Z65" s="53">
        <f t="shared" si="4"/>
        <v>717000</v>
      </c>
    </row>
    <row r="66" spans="1:27" ht="36.75" customHeight="1">
      <c r="A66" s="61"/>
      <c r="B66" s="57"/>
      <c r="C66" s="58"/>
      <c r="D66" s="419" t="s">
        <v>159</v>
      </c>
      <c r="E66" s="419"/>
      <c r="F66" s="419"/>
      <c r="G66" s="419"/>
      <c r="H66" s="419"/>
      <c r="I66" s="419"/>
      <c r="J66" s="44">
        <v>126</v>
      </c>
      <c r="K66" s="40">
        <v>409</v>
      </c>
      <c r="L66" s="50">
        <v>4</v>
      </c>
      <c r="M66" s="50">
        <v>9</v>
      </c>
      <c r="N66" s="56">
        <v>5740000000</v>
      </c>
      <c r="O66" s="52">
        <v>0</v>
      </c>
      <c r="P66" s="44"/>
      <c r="Q66" s="45">
        <v>0</v>
      </c>
      <c r="R66" s="420"/>
      <c r="S66" s="420"/>
      <c r="T66" s="420"/>
      <c r="U66" s="420"/>
      <c r="V66" s="47">
        <v>0</v>
      </c>
      <c r="W66" s="47">
        <v>0</v>
      </c>
      <c r="X66" s="53">
        <f t="shared" ref="X66:Z67" si="5">X67</f>
        <v>1664407</v>
      </c>
      <c r="Y66" s="53">
        <f t="shared" si="5"/>
        <v>702000</v>
      </c>
      <c r="Z66" s="53">
        <f t="shared" si="5"/>
        <v>717000</v>
      </c>
    </row>
    <row r="67" spans="1:27" ht="34.5" customHeight="1">
      <c r="A67" s="61"/>
      <c r="B67" s="57"/>
      <c r="C67" s="58"/>
      <c r="D67" s="54"/>
      <c r="E67" s="419" t="s">
        <v>160</v>
      </c>
      <c r="F67" s="419"/>
      <c r="G67" s="419"/>
      <c r="H67" s="419"/>
      <c r="I67" s="419"/>
      <c r="J67" s="44">
        <v>126</v>
      </c>
      <c r="K67" s="40">
        <v>409</v>
      </c>
      <c r="L67" s="50">
        <v>4</v>
      </c>
      <c r="M67" s="50">
        <v>9</v>
      </c>
      <c r="N67" s="56">
        <v>5740095280</v>
      </c>
      <c r="O67" s="52">
        <v>0</v>
      </c>
      <c r="P67" s="44"/>
      <c r="Q67" s="45">
        <v>0</v>
      </c>
      <c r="R67" s="420"/>
      <c r="S67" s="420"/>
      <c r="T67" s="420"/>
      <c r="U67" s="420"/>
      <c r="V67" s="47">
        <v>0</v>
      </c>
      <c r="W67" s="47">
        <v>0</v>
      </c>
      <c r="X67" s="53">
        <f t="shared" si="5"/>
        <v>1664407</v>
      </c>
      <c r="Y67" s="53">
        <f t="shared" si="5"/>
        <v>702000</v>
      </c>
      <c r="Z67" s="53">
        <f t="shared" si="5"/>
        <v>717000</v>
      </c>
    </row>
    <row r="68" spans="1:27" ht="32.25" customHeight="1">
      <c r="A68" s="61"/>
      <c r="B68" s="57"/>
      <c r="C68" s="58"/>
      <c r="D68" s="54"/>
      <c r="E68" s="54"/>
      <c r="F68" s="419" t="s">
        <v>145</v>
      </c>
      <c r="G68" s="419"/>
      <c r="H68" s="419"/>
      <c r="I68" s="419"/>
      <c r="J68" s="44">
        <v>126</v>
      </c>
      <c r="K68" s="40">
        <v>409</v>
      </c>
      <c r="L68" s="50">
        <v>4</v>
      </c>
      <c r="M68" s="50">
        <v>9</v>
      </c>
      <c r="N68" s="56">
        <v>5740095280</v>
      </c>
      <c r="O68" s="52">
        <v>240</v>
      </c>
      <c r="P68" s="44"/>
      <c r="Q68" s="45">
        <v>10000</v>
      </c>
      <c r="R68" s="420"/>
      <c r="S68" s="420"/>
      <c r="T68" s="420"/>
      <c r="U68" s="420"/>
      <c r="V68" s="47">
        <v>0</v>
      </c>
      <c r="W68" s="47">
        <v>0</v>
      </c>
      <c r="X68" s="53">
        <f>X70+X69</f>
        <v>1664407</v>
      </c>
      <c r="Y68" s="53">
        <f>Y70+Y69</f>
        <v>702000</v>
      </c>
      <c r="Z68" s="53">
        <f>Z70+Z69</f>
        <v>717000</v>
      </c>
    </row>
    <row r="69" spans="1:27">
      <c r="A69" s="61"/>
      <c r="B69" s="57"/>
      <c r="C69" s="58"/>
      <c r="D69" s="54"/>
      <c r="E69" s="54"/>
      <c r="F69" s="419" t="s">
        <v>146</v>
      </c>
      <c r="G69" s="419"/>
      <c r="H69" s="419"/>
      <c r="I69" s="419"/>
      <c r="J69" s="44">
        <v>126</v>
      </c>
      <c r="K69" s="40">
        <v>409</v>
      </c>
      <c r="L69" s="50">
        <v>4</v>
      </c>
      <c r="M69" s="50">
        <v>9</v>
      </c>
      <c r="N69" s="56">
        <v>5740095280</v>
      </c>
      <c r="O69" s="52">
        <v>244</v>
      </c>
      <c r="P69" s="44"/>
      <c r="Q69" s="45">
        <v>10000</v>
      </c>
      <c r="R69" s="420"/>
      <c r="S69" s="420"/>
      <c r="T69" s="420"/>
      <c r="U69" s="420"/>
      <c r="V69" s="47">
        <v>0</v>
      </c>
      <c r="W69" s="47">
        <v>0</v>
      </c>
      <c r="X69" s="53">
        <v>1414407</v>
      </c>
      <c r="Y69" s="53">
        <v>422000</v>
      </c>
      <c r="Z69" s="53">
        <v>417000</v>
      </c>
    </row>
    <row r="70" spans="1:27">
      <c r="A70" s="61"/>
      <c r="B70" s="57"/>
      <c r="C70" s="58"/>
      <c r="D70" s="54"/>
      <c r="E70" s="54"/>
      <c r="F70" s="419" t="s">
        <v>161</v>
      </c>
      <c r="G70" s="419"/>
      <c r="H70" s="419"/>
      <c r="I70" s="419"/>
      <c r="J70" s="44">
        <v>126</v>
      </c>
      <c r="K70" s="40">
        <v>409</v>
      </c>
      <c r="L70" s="50">
        <v>4</v>
      </c>
      <c r="M70" s="50">
        <v>9</v>
      </c>
      <c r="N70" s="56">
        <v>5740095280</v>
      </c>
      <c r="O70" s="52">
        <v>247</v>
      </c>
      <c r="P70" s="44"/>
      <c r="Q70" s="45">
        <v>10000</v>
      </c>
      <c r="R70" s="420"/>
      <c r="S70" s="420"/>
      <c r="T70" s="420"/>
      <c r="U70" s="420"/>
      <c r="V70" s="47">
        <v>0</v>
      </c>
      <c r="W70" s="47">
        <v>0</v>
      </c>
      <c r="X70" s="53">
        <v>250000</v>
      </c>
      <c r="Y70" s="53">
        <v>280000</v>
      </c>
      <c r="Z70" s="53">
        <v>300000</v>
      </c>
    </row>
    <row r="71" spans="1:27" ht="15" customHeight="1">
      <c r="A71" s="61"/>
      <c r="B71" s="57"/>
      <c r="C71" s="58"/>
      <c r="D71" s="54"/>
      <c r="E71" s="54"/>
      <c r="F71" s="54"/>
      <c r="G71" s="437" t="s">
        <v>220</v>
      </c>
      <c r="H71" s="437"/>
      <c r="I71" s="437"/>
      <c r="J71" s="39">
        <v>126</v>
      </c>
      <c r="K71" s="40"/>
      <c r="L71" s="41">
        <v>4</v>
      </c>
      <c r="M71" s="41">
        <v>12</v>
      </c>
      <c r="N71" s="42" t="s">
        <v>133</v>
      </c>
      <c r="O71" s="43">
        <v>0</v>
      </c>
      <c r="P71" s="44"/>
      <c r="Q71" s="45"/>
      <c r="R71" s="417"/>
      <c r="S71" s="417"/>
      <c r="T71" s="417"/>
      <c r="U71" s="417"/>
      <c r="V71" s="47"/>
      <c r="W71" s="47"/>
      <c r="X71" s="48">
        <v>0</v>
      </c>
      <c r="Y71" s="48">
        <v>0</v>
      </c>
      <c r="Z71" s="48">
        <f>Z72</f>
        <v>363000</v>
      </c>
    </row>
    <row r="72" spans="1:27" ht="43.5" customHeight="1">
      <c r="A72" s="61"/>
      <c r="B72" s="57"/>
      <c r="C72" s="58"/>
      <c r="D72" s="54"/>
      <c r="E72" s="54"/>
      <c r="F72" s="54"/>
      <c r="G72" s="418" t="s">
        <v>173</v>
      </c>
      <c r="H72" s="418"/>
      <c r="I72" s="418"/>
      <c r="J72" s="44">
        <v>126</v>
      </c>
      <c r="K72" s="40"/>
      <c r="L72" s="50">
        <v>4</v>
      </c>
      <c r="M72" s="50">
        <v>12</v>
      </c>
      <c r="N72" s="56">
        <v>5700000000</v>
      </c>
      <c r="O72" s="52">
        <v>0</v>
      </c>
      <c r="P72" s="44"/>
      <c r="Q72" s="45"/>
      <c r="R72" s="47"/>
      <c r="S72" s="47"/>
      <c r="T72" s="47"/>
      <c r="U72" s="47"/>
      <c r="V72" s="47"/>
      <c r="W72" s="47"/>
      <c r="X72" s="210">
        <v>0</v>
      </c>
      <c r="Y72" s="210">
        <v>0</v>
      </c>
      <c r="Z72" s="210">
        <f>Z73</f>
        <v>363000</v>
      </c>
    </row>
    <row r="73" spans="1:27" ht="30.75" customHeight="1">
      <c r="A73" s="61"/>
      <c r="B73" s="57"/>
      <c r="C73" s="58"/>
      <c r="D73" s="54"/>
      <c r="E73" s="54"/>
      <c r="F73" s="54"/>
      <c r="G73" s="54"/>
      <c r="H73" s="54"/>
      <c r="I73" s="54" t="s">
        <v>230</v>
      </c>
      <c r="J73" s="44">
        <v>126</v>
      </c>
      <c r="K73" s="40"/>
      <c r="L73" s="50">
        <v>4</v>
      </c>
      <c r="M73" s="50">
        <v>12</v>
      </c>
      <c r="N73" s="56">
        <v>5770000000</v>
      </c>
      <c r="O73" s="52">
        <v>0</v>
      </c>
      <c r="P73" s="44"/>
      <c r="Q73" s="45"/>
      <c r="R73" s="47"/>
      <c r="S73" s="47"/>
      <c r="T73" s="47"/>
      <c r="U73" s="47"/>
      <c r="V73" s="47"/>
      <c r="W73" s="47"/>
      <c r="X73" s="210">
        <f t="shared" ref="X73:Z75" si="6">X74</f>
        <v>0</v>
      </c>
      <c r="Y73" s="210">
        <f t="shared" si="6"/>
        <v>0</v>
      </c>
      <c r="Z73" s="210">
        <f t="shared" si="6"/>
        <v>363000</v>
      </c>
    </row>
    <row r="74" spans="1:27" ht="60">
      <c r="A74" s="61"/>
      <c r="B74" s="57"/>
      <c r="C74" s="58"/>
      <c r="D74" s="54"/>
      <c r="E74" s="54"/>
      <c r="F74" s="54"/>
      <c r="G74" s="54"/>
      <c r="H74" s="54"/>
      <c r="I74" s="54" t="s">
        <v>192</v>
      </c>
      <c r="J74" s="44">
        <v>126</v>
      </c>
      <c r="K74" s="40"/>
      <c r="L74" s="50">
        <v>4</v>
      </c>
      <c r="M74" s="50">
        <v>12</v>
      </c>
      <c r="N74" s="56" t="s">
        <v>193</v>
      </c>
      <c r="O74" s="52">
        <v>0</v>
      </c>
      <c r="P74" s="44"/>
      <c r="Q74" s="45"/>
      <c r="R74" s="47"/>
      <c r="S74" s="47"/>
      <c r="T74" s="47"/>
      <c r="U74" s="47"/>
      <c r="V74" s="47"/>
      <c r="W74" s="47"/>
      <c r="X74" s="210">
        <f t="shared" si="6"/>
        <v>0</v>
      </c>
      <c r="Y74" s="210">
        <f t="shared" si="6"/>
        <v>0</v>
      </c>
      <c r="Z74" s="210">
        <f t="shared" si="6"/>
        <v>363000</v>
      </c>
      <c r="AA74" s="220"/>
    </row>
    <row r="75" spans="1:27" ht="30">
      <c r="A75" s="61"/>
      <c r="B75" s="57"/>
      <c r="C75" s="58"/>
      <c r="D75" s="54"/>
      <c r="E75" s="54"/>
      <c r="F75" s="54"/>
      <c r="G75" s="54"/>
      <c r="H75" s="54"/>
      <c r="I75" s="54" t="s">
        <v>145</v>
      </c>
      <c r="J75" s="44">
        <v>126</v>
      </c>
      <c r="K75" s="40"/>
      <c r="L75" s="50">
        <v>4</v>
      </c>
      <c r="M75" s="50">
        <v>12</v>
      </c>
      <c r="N75" s="56" t="s">
        <v>193</v>
      </c>
      <c r="O75" s="52">
        <v>240</v>
      </c>
      <c r="P75" s="44"/>
      <c r="Q75" s="45"/>
      <c r="R75" s="47"/>
      <c r="S75" s="47"/>
      <c r="T75" s="47"/>
      <c r="U75" s="47"/>
      <c r="V75" s="47"/>
      <c r="W75" s="47"/>
      <c r="X75" s="210">
        <f t="shared" si="6"/>
        <v>0</v>
      </c>
      <c r="Y75" s="210">
        <f t="shared" si="6"/>
        <v>0</v>
      </c>
      <c r="Z75" s="210">
        <f t="shared" si="6"/>
        <v>363000</v>
      </c>
    </row>
    <row r="76" spans="1:27">
      <c r="A76" s="61"/>
      <c r="B76" s="57"/>
      <c r="C76" s="58"/>
      <c r="D76" s="54"/>
      <c r="E76" s="54"/>
      <c r="F76" s="54"/>
      <c r="G76" s="54"/>
      <c r="H76" s="54"/>
      <c r="I76" s="54" t="s">
        <v>146</v>
      </c>
      <c r="J76" s="44">
        <v>126</v>
      </c>
      <c r="K76" s="40"/>
      <c r="L76" s="50">
        <v>4</v>
      </c>
      <c r="M76" s="50">
        <v>12</v>
      </c>
      <c r="N76" s="56" t="s">
        <v>193</v>
      </c>
      <c r="O76" s="52">
        <v>244</v>
      </c>
      <c r="P76" s="44"/>
      <c r="Q76" s="45"/>
      <c r="R76" s="47"/>
      <c r="S76" s="47"/>
      <c r="T76" s="47"/>
      <c r="U76" s="47"/>
      <c r="V76" s="47"/>
      <c r="W76" s="47"/>
      <c r="X76" s="53">
        <v>0</v>
      </c>
      <c r="Y76" s="53">
        <v>0</v>
      </c>
      <c r="Z76" s="53">
        <v>363000</v>
      </c>
    </row>
    <row r="77" spans="1:27">
      <c r="A77" s="421" t="s">
        <v>162</v>
      </c>
      <c r="B77" s="421"/>
      <c r="C77" s="421"/>
      <c r="D77" s="421"/>
      <c r="E77" s="421"/>
      <c r="F77" s="421"/>
      <c r="G77" s="421"/>
      <c r="H77" s="421"/>
      <c r="I77" s="421"/>
      <c r="J77" s="39">
        <v>126</v>
      </c>
      <c r="K77" s="40">
        <v>500</v>
      </c>
      <c r="L77" s="41">
        <v>5</v>
      </c>
      <c r="M77" s="41">
        <v>0</v>
      </c>
      <c r="N77" s="42" t="s">
        <v>133</v>
      </c>
      <c r="O77" s="43">
        <v>0</v>
      </c>
      <c r="P77" s="44"/>
      <c r="Q77" s="45">
        <v>0</v>
      </c>
      <c r="R77" s="417"/>
      <c r="S77" s="417"/>
      <c r="T77" s="417"/>
      <c r="U77" s="417"/>
      <c r="V77" s="47">
        <v>0</v>
      </c>
      <c r="W77" s="47">
        <v>0</v>
      </c>
      <c r="X77" s="48">
        <f t="shared" ref="X77:Z79" si="7">X78</f>
        <v>941512</v>
      </c>
      <c r="Y77" s="48">
        <f t="shared" si="7"/>
        <v>30000</v>
      </c>
      <c r="Z77" s="48">
        <f t="shared" si="7"/>
        <v>50000</v>
      </c>
    </row>
    <row r="78" spans="1:27" ht="18" customHeight="1">
      <c r="A78" s="61"/>
      <c r="B78" s="57"/>
      <c r="C78" s="437" t="s">
        <v>163</v>
      </c>
      <c r="D78" s="437"/>
      <c r="E78" s="437"/>
      <c r="F78" s="437"/>
      <c r="G78" s="437"/>
      <c r="H78" s="437"/>
      <c r="I78" s="437"/>
      <c r="J78" s="39">
        <v>126</v>
      </c>
      <c r="K78" s="40">
        <v>503</v>
      </c>
      <c r="L78" s="41">
        <v>5</v>
      </c>
      <c r="M78" s="41">
        <v>3</v>
      </c>
      <c r="N78" s="42" t="s">
        <v>133</v>
      </c>
      <c r="O78" s="43">
        <v>0</v>
      </c>
      <c r="P78" s="44"/>
      <c r="Q78" s="45">
        <v>0</v>
      </c>
      <c r="R78" s="417"/>
      <c r="S78" s="417"/>
      <c r="T78" s="417"/>
      <c r="U78" s="417"/>
      <c r="V78" s="47">
        <v>0</v>
      </c>
      <c r="W78" s="47">
        <v>0</v>
      </c>
      <c r="X78" s="48">
        <f t="shared" si="7"/>
        <v>941512</v>
      </c>
      <c r="Y78" s="48">
        <f t="shared" si="7"/>
        <v>30000</v>
      </c>
      <c r="Z78" s="48">
        <f t="shared" si="7"/>
        <v>50000</v>
      </c>
    </row>
    <row r="79" spans="1:27" ht="48" customHeight="1">
      <c r="A79" s="418" t="s">
        <v>173</v>
      </c>
      <c r="B79" s="418"/>
      <c r="C79" s="418"/>
      <c r="D79" s="418"/>
      <c r="E79" s="418"/>
      <c r="F79" s="418"/>
      <c r="G79" s="418"/>
      <c r="H79" s="418"/>
      <c r="I79" s="418"/>
      <c r="J79" s="44">
        <v>126</v>
      </c>
      <c r="K79" s="40">
        <v>0</v>
      </c>
      <c r="L79" s="50">
        <v>5</v>
      </c>
      <c r="M79" s="50">
        <v>3</v>
      </c>
      <c r="N79" s="51" t="s">
        <v>136</v>
      </c>
      <c r="O79" s="52">
        <v>0</v>
      </c>
      <c r="P79" s="44"/>
      <c r="Q79" s="45">
        <v>0</v>
      </c>
      <c r="R79" s="420"/>
      <c r="S79" s="420"/>
      <c r="T79" s="420"/>
      <c r="U79" s="420"/>
      <c r="V79" s="47">
        <v>0</v>
      </c>
      <c r="W79" s="47">
        <v>0</v>
      </c>
      <c r="X79" s="53">
        <f>X80</f>
        <v>941512</v>
      </c>
      <c r="Y79" s="53">
        <f t="shared" si="7"/>
        <v>30000</v>
      </c>
      <c r="Z79" s="53">
        <f t="shared" si="7"/>
        <v>50000</v>
      </c>
    </row>
    <row r="80" spans="1:27" ht="32.25" customHeight="1">
      <c r="A80" s="61"/>
      <c r="B80" s="57"/>
      <c r="C80" s="58"/>
      <c r="D80" s="436" t="s">
        <v>164</v>
      </c>
      <c r="E80" s="436"/>
      <c r="F80" s="436"/>
      <c r="G80" s="436"/>
      <c r="H80" s="436"/>
      <c r="I80" s="436"/>
      <c r="J80" s="44">
        <v>126</v>
      </c>
      <c r="K80" s="40">
        <v>503</v>
      </c>
      <c r="L80" s="50">
        <v>5</v>
      </c>
      <c r="M80" s="50">
        <v>3</v>
      </c>
      <c r="N80" s="56">
        <v>5750000000</v>
      </c>
      <c r="O80" s="52">
        <v>0</v>
      </c>
      <c r="P80" s="44"/>
      <c r="Q80" s="45">
        <v>0</v>
      </c>
      <c r="R80" s="420"/>
      <c r="S80" s="420"/>
      <c r="T80" s="420"/>
      <c r="U80" s="420"/>
      <c r="V80" s="47">
        <v>0</v>
      </c>
      <c r="W80" s="47">
        <v>0</v>
      </c>
      <c r="X80" s="53">
        <f>X81+X84</f>
        <v>941512</v>
      </c>
      <c r="Y80" s="53">
        <f t="shared" ref="Y80:Z82" si="8">Y81</f>
        <v>30000</v>
      </c>
      <c r="Z80" s="53">
        <f t="shared" si="8"/>
        <v>50000</v>
      </c>
    </row>
    <row r="81" spans="1:26" ht="32.25" customHeight="1">
      <c r="A81" s="61"/>
      <c r="B81" s="57"/>
      <c r="C81" s="58"/>
      <c r="D81" s="59"/>
      <c r="E81" s="436" t="s">
        <v>165</v>
      </c>
      <c r="F81" s="436"/>
      <c r="G81" s="436"/>
      <c r="H81" s="436"/>
      <c r="I81" s="436"/>
      <c r="J81" s="44">
        <v>126</v>
      </c>
      <c r="K81" s="40">
        <v>503</v>
      </c>
      <c r="L81" s="50">
        <v>5</v>
      </c>
      <c r="M81" s="50">
        <v>3</v>
      </c>
      <c r="N81" s="56">
        <v>5750095310</v>
      </c>
      <c r="O81" s="52">
        <v>0</v>
      </c>
      <c r="P81" s="44"/>
      <c r="Q81" s="45">
        <v>0</v>
      </c>
      <c r="R81" s="420"/>
      <c r="S81" s="420"/>
      <c r="T81" s="420"/>
      <c r="U81" s="420"/>
      <c r="V81" s="47">
        <v>0</v>
      </c>
      <c r="W81" s="47">
        <v>0</v>
      </c>
      <c r="X81" s="53">
        <f>X82</f>
        <v>446000</v>
      </c>
      <c r="Y81" s="53">
        <f t="shared" si="8"/>
        <v>30000</v>
      </c>
      <c r="Z81" s="53">
        <f t="shared" si="8"/>
        <v>50000</v>
      </c>
    </row>
    <row r="82" spans="1:26" ht="33.75" customHeight="1">
      <c r="A82" s="61"/>
      <c r="B82" s="57"/>
      <c r="C82" s="58"/>
      <c r="D82" s="59"/>
      <c r="E82" s="59"/>
      <c r="F82" s="436" t="s">
        <v>145</v>
      </c>
      <c r="G82" s="436"/>
      <c r="H82" s="436"/>
      <c r="I82" s="436"/>
      <c r="J82" s="44">
        <v>126</v>
      </c>
      <c r="K82" s="40">
        <v>503</v>
      </c>
      <c r="L82" s="50">
        <v>5</v>
      </c>
      <c r="M82" s="50">
        <v>3</v>
      </c>
      <c r="N82" s="56">
        <v>5750095310</v>
      </c>
      <c r="O82" s="52">
        <v>240</v>
      </c>
      <c r="P82" s="44"/>
      <c r="Q82" s="45">
        <v>10000</v>
      </c>
      <c r="R82" s="420"/>
      <c r="S82" s="420"/>
      <c r="T82" s="420"/>
      <c r="U82" s="420"/>
      <c r="V82" s="47">
        <v>0</v>
      </c>
      <c r="W82" s="47">
        <v>0</v>
      </c>
      <c r="X82" s="53">
        <f>X83</f>
        <v>446000</v>
      </c>
      <c r="Y82" s="53">
        <f t="shared" si="8"/>
        <v>30000</v>
      </c>
      <c r="Z82" s="53">
        <f t="shared" si="8"/>
        <v>50000</v>
      </c>
    </row>
    <row r="83" spans="1:26" ht="21.75" customHeight="1">
      <c r="A83" s="61"/>
      <c r="B83" s="57"/>
      <c r="C83" s="58"/>
      <c r="D83" s="59"/>
      <c r="E83" s="59"/>
      <c r="F83" s="436" t="s">
        <v>146</v>
      </c>
      <c r="G83" s="436"/>
      <c r="H83" s="436"/>
      <c r="I83" s="436"/>
      <c r="J83" s="44">
        <v>126</v>
      </c>
      <c r="K83" s="40">
        <v>503</v>
      </c>
      <c r="L83" s="50">
        <v>5</v>
      </c>
      <c r="M83" s="50">
        <v>3</v>
      </c>
      <c r="N83" s="56">
        <v>5750095310</v>
      </c>
      <c r="O83" s="52">
        <v>244</v>
      </c>
      <c r="P83" s="44"/>
      <c r="Q83" s="45">
        <v>10000</v>
      </c>
      <c r="R83" s="420"/>
      <c r="S83" s="420"/>
      <c r="T83" s="420"/>
      <c r="U83" s="420"/>
      <c r="V83" s="47">
        <v>0</v>
      </c>
      <c r="W83" s="47">
        <v>0</v>
      </c>
      <c r="X83" s="53">
        <v>446000</v>
      </c>
      <c r="Y83" s="53">
        <v>30000</v>
      </c>
      <c r="Z83" s="53">
        <v>50000</v>
      </c>
    </row>
    <row r="84" spans="1:26" ht="34.5" customHeight="1">
      <c r="A84" s="61"/>
      <c r="B84" s="57"/>
      <c r="C84" s="58"/>
      <c r="D84" s="59"/>
      <c r="E84" s="59"/>
      <c r="F84" s="59"/>
      <c r="G84" s="438" t="s">
        <v>206</v>
      </c>
      <c r="H84" s="439"/>
      <c r="I84" s="440"/>
      <c r="J84" s="44">
        <v>126</v>
      </c>
      <c r="K84" s="40"/>
      <c r="L84" s="50">
        <v>5</v>
      </c>
      <c r="M84" s="50">
        <v>3</v>
      </c>
      <c r="N84" s="56" t="s">
        <v>205</v>
      </c>
      <c r="O84" s="52">
        <v>0</v>
      </c>
      <c r="P84" s="44"/>
      <c r="Q84" s="45"/>
      <c r="R84" s="47"/>
      <c r="S84" s="47"/>
      <c r="T84" s="47"/>
      <c r="U84" s="47"/>
      <c r="V84" s="47"/>
      <c r="W84" s="47"/>
      <c r="X84" s="53">
        <f>X86</f>
        <v>495512</v>
      </c>
      <c r="Y84" s="53">
        <f>Y86</f>
        <v>0</v>
      </c>
      <c r="Z84" s="53">
        <f>Z86</f>
        <v>0</v>
      </c>
    </row>
    <row r="85" spans="1:26" ht="31.5" customHeight="1">
      <c r="A85" s="61"/>
      <c r="B85" s="57"/>
      <c r="C85" s="58"/>
      <c r="D85" s="59"/>
      <c r="E85" s="59"/>
      <c r="F85" s="59"/>
      <c r="G85" s="438" t="s">
        <v>145</v>
      </c>
      <c r="H85" s="439"/>
      <c r="I85" s="440"/>
      <c r="J85" s="44">
        <v>126</v>
      </c>
      <c r="K85" s="40"/>
      <c r="L85" s="50">
        <v>5</v>
      </c>
      <c r="M85" s="50">
        <v>3</v>
      </c>
      <c r="N85" s="56" t="s">
        <v>205</v>
      </c>
      <c r="O85" s="52">
        <v>240</v>
      </c>
      <c r="P85" s="44"/>
      <c r="Q85" s="45"/>
      <c r="R85" s="47"/>
      <c r="S85" s="47"/>
      <c r="T85" s="47"/>
      <c r="U85" s="47"/>
      <c r="V85" s="47"/>
      <c r="W85" s="47"/>
      <c r="X85" s="53">
        <f>X86</f>
        <v>495512</v>
      </c>
      <c r="Y85" s="53">
        <f>Y86</f>
        <v>0</v>
      </c>
      <c r="Z85" s="53">
        <f>Z86</f>
        <v>0</v>
      </c>
    </row>
    <row r="86" spans="1:26">
      <c r="A86" s="61"/>
      <c r="B86" s="57"/>
      <c r="C86" s="58"/>
      <c r="D86" s="59"/>
      <c r="E86" s="59"/>
      <c r="F86" s="59"/>
      <c r="G86" s="438" t="s">
        <v>146</v>
      </c>
      <c r="H86" s="439"/>
      <c r="I86" s="440"/>
      <c r="J86" s="44">
        <v>126</v>
      </c>
      <c r="K86" s="40"/>
      <c r="L86" s="50">
        <v>5</v>
      </c>
      <c r="M86" s="50">
        <v>3</v>
      </c>
      <c r="N86" s="56" t="s">
        <v>205</v>
      </c>
      <c r="O86" s="52">
        <v>244</v>
      </c>
      <c r="P86" s="44"/>
      <c r="Q86" s="45"/>
      <c r="R86" s="47"/>
      <c r="S86" s="47"/>
      <c r="T86" s="47"/>
      <c r="U86" s="47"/>
      <c r="V86" s="47"/>
      <c r="W86" s="47"/>
      <c r="X86" s="53">
        <v>495512</v>
      </c>
      <c r="Y86" s="53">
        <v>0</v>
      </c>
      <c r="Z86" s="53">
        <v>0</v>
      </c>
    </row>
    <row r="87" spans="1:26">
      <c r="A87" s="421" t="s">
        <v>166</v>
      </c>
      <c r="B87" s="421"/>
      <c r="C87" s="421"/>
      <c r="D87" s="421"/>
      <c r="E87" s="421"/>
      <c r="F87" s="421"/>
      <c r="G87" s="421"/>
      <c r="H87" s="421"/>
      <c r="I87" s="421"/>
      <c r="J87" s="39">
        <v>126</v>
      </c>
      <c r="K87" s="40">
        <v>800</v>
      </c>
      <c r="L87" s="41">
        <v>8</v>
      </c>
      <c r="M87" s="41">
        <v>0</v>
      </c>
      <c r="N87" s="42" t="s">
        <v>133</v>
      </c>
      <c r="O87" s="43">
        <v>0</v>
      </c>
      <c r="P87" s="44"/>
      <c r="Q87" s="45">
        <v>0</v>
      </c>
      <c r="R87" s="417"/>
      <c r="S87" s="417"/>
      <c r="T87" s="417"/>
      <c r="U87" s="417"/>
      <c r="V87" s="47">
        <v>0</v>
      </c>
      <c r="W87" s="47">
        <v>0</v>
      </c>
      <c r="X87" s="48">
        <f t="shared" ref="X87:Z88" si="9">X88</f>
        <v>2453658</v>
      </c>
      <c r="Y87" s="48">
        <f t="shared" si="9"/>
        <v>1780520</v>
      </c>
      <c r="Z87" s="48">
        <f>Z88</f>
        <v>1744320</v>
      </c>
    </row>
    <row r="88" spans="1:26">
      <c r="A88" s="61"/>
      <c r="B88" s="57"/>
      <c r="C88" s="437" t="s">
        <v>167</v>
      </c>
      <c r="D88" s="437"/>
      <c r="E88" s="437"/>
      <c r="F88" s="437"/>
      <c r="G88" s="437"/>
      <c r="H88" s="437"/>
      <c r="I88" s="437"/>
      <c r="J88" s="39">
        <v>126</v>
      </c>
      <c r="K88" s="40">
        <v>801</v>
      </c>
      <c r="L88" s="41">
        <v>8</v>
      </c>
      <c r="M88" s="41">
        <v>1</v>
      </c>
      <c r="N88" s="42" t="s">
        <v>133</v>
      </c>
      <c r="O88" s="43">
        <v>0</v>
      </c>
      <c r="P88" s="44"/>
      <c r="Q88" s="45">
        <v>0</v>
      </c>
      <c r="R88" s="417"/>
      <c r="S88" s="417"/>
      <c r="T88" s="417"/>
      <c r="U88" s="417"/>
      <c r="V88" s="47">
        <v>0</v>
      </c>
      <c r="W88" s="47">
        <v>0</v>
      </c>
      <c r="X88" s="48">
        <f>X89</f>
        <v>2453658</v>
      </c>
      <c r="Y88" s="48">
        <f t="shared" si="9"/>
        <v>1780520</v>
      </c>
      <c r="Z88" s="48">
        <f t="shared" si="9"/>
        <v>1744320</v>
      </c>
    </row>
    <row r="89" spans="1:26" ht="48.75" customHeight="1">
      <c r="A89" s="418" t="s">
        <v>173</v>
      </c>
      <c r="B89" s="418"/>
      <c r="C89" s="418"/>
      <c r="D89" s="418"/>
      <c r="E89" s="418"/>
      <c r="F89" s="418"/>
      <c r="G89" s="418"/>
      <c r="H89" s="418"/>
      <c r="I89" s="418"/>
      <c r="J89" s="44">
        <v>126</v>
      </c>
      <c r="K89" s="40">
        <v>0</v>
      </c>
      <c r="L89" s="50">
        <v>8</v>
      </c>
      <c r="M89" s="50">
        <v>1</v>
      </c>
      <c r="N89" s="51" t="s">
        <v>136</v>
      </c>
      <c r="O89" s="52">
        <v>0</v>
      </c>
      <c r="P89" s="44"/>
      <c r="Q89" s="45">
        <v>0</v>
      </c>
      <c r="R89" s="420"/>
      <c r="S89" s="420"/>
      <c r="T89" s="420"/>
      <c r="U89" s="420"/>
      <c r="V89" s="47">
        <v>0</v>
      </c>
      <c r="W89" s="47">
        <v>0</v>
      </c>
      <c r="X89" s="79">
        <f>X90</f>
        <v>2453658</v>
      </c>
      <c r="Y89" s="53">
        <f>Y90</f>
        <v>1780520</v>
      </c>
      <c r="Z89" s="53">
        <f>Z90</f>
        <v>1744320</v>
      </c>
    </row>
    <row r="90" spans="1:26" ht="33.75" customHeight="1">
      <c r="A90" s="61"/>
      <c r="B90" s="57"/>
      <c r="C90" s="58"/>
      <c r="D90" s="441" t="s">
        <v>168</v>
      </c>
      <c r="E90" s="441"/>
      <c r="F90" s="441"/>
      <c r="G90" s="441"/>
      <c r="H90" s="441"/>
      <c r="I90" s="441"/>
      <c r="J90" s="44">
        <v>126</v>
      </c>
      <c r="K90" s="40">
        <v>801</v>
      </c>
      <c r="L90" s="50">
        <v>8</v>
      </c>
      <c r="M90" s="50">
        <v>1</v>
      </c>
      <c r="N90" s="56">
        <v>5760000000</v>
      </c>
      <c r="O90" s="52">
        <v>0</v>
      </c>
      <c r="P90" s="44"/>
      <c r="Q90" s="45">
        <v>0</v>
      </c>
      <c r="R90" s="420"/>
      <c r="S90" s="420"/>
      <c r="T90" s="420"/>
      <c r="U90" s="420"/>
      <c r="V90" s="47">
        <v>0</v>
      </c>
      <c r="W90" s="47">
        <v>0</v>
      </c>
      <c r="X90" s="79">
        <f>X91+X93+X97</f>
        <v>2453658</v>
      </c>
      <c r="Y90" s="53">
        <f>Y91+Y93+Y97</f>
        <v>1780520</v>
      </c>
      <c r="Z90" s="53">
        <f>Z91+Z93+Z97</f>
        <v>1744320</v>
      </c>
    </row>
    <row r="91" spans="1:26" ht="46.5" customHeight="1">
      <c r="A91" s="61"/>
      <c r="B91" s="57"/>
      <c r="C91" s="58"/>
      <c r="D91" s="59"/>
      <c r="E91" s="59"/>
      <c r="F91" s="436" t="s">
        <v>170</v>
      </c>
      <c r="G91" s="436"/>
      <c r="H91" s="436"/>
      <c r="I91" s="436"/>
      <c r="J91" s="44">
        <v>126</v>
      </c>
      <c r="K91" s="40">
        <v>502</v>
      </c>
      <c r="L91" s="50">
        <v>8</v>
      </c>
      <c r="M91" s="50">
        <v>1</v>
      </c>
      <c r="N91" s="56">
        <v>5760075080</v>
      </c>
      <c r="O91" s="52">
        <v>0</v>
      </c>
      <c r="P91" s="44"/>
      <c r="Q91" s="45">
        <v>10000</v>
      </c>
      <c r="R91" s="420"/>
      <c r="S91" s="420"/>
      <c r="T91" s="420"/>
      <c r="U91" s="420"/>
      <c r="V91" s="47">
        <v>0</v>
      </c>
      <c r="W91" s="47">
        <v>0</v>
      </c>
      <c r="X91" s="195">
        <f>X92</f>
        <v>1395790</v>
      </c>
      <c r="Y91" s="195">
        <f>Y92</f>
        <v>1643520</v>
      </c>
      <c r="Z91" s="195">
        <f>Z92</f>
        <v>1643520</v>
      </c>
    </row>
    <row r="92" spans="1:26" ht="18" customHeight="1">
      <c r="A92" s="61"/>
      <c r="B92" s="57"/>
      <c r="C92" s="58"/>
      <c r="D92" s="59"/>
      <c r="E92" s="59"/>
      <c r="F92" s="436" t="s">
        <v>147</v>
      </c>
      <c r="G92" s="436"/>
      <c r="H92" s="436"/>
      <c r="I92" s="436"/>
      <c r="J92" s="44">
        <v>126</v>
      </c>
      <c r="K92" s="40">
        <v>502</v>
      </c>
      <c r="L92" s="50">
        <v>8</v>
      </c>
      <c r="M92" s="50">
        <v>1</v>
      </c>
      <c r="N92" s="56">
        <v>5760075080</v>
      </c>
      <c r="O92" s="52">
        <v>540</v>
      </c>
      <c r="P92" s="44"/>
      <c r="Q92" s="45">
        <v>10000</v>
      </c>
      <c r="R92" s="420"/>
      <c r="S92" s="420"/>
      <c r="T92" s="420"/>
      <c r="U92" s="420"/>
      <c r="V92" s="47">
        <v>0</v>
      </c>
      <c r="W92" s="47">
        <v>0</v>
      </c>
      <c r="X92" s="196">
        <v>1395790</v>
      </c>
      <c r="Y92" s="196">
        <v>1643520</v>
      </c>
      <c r="Z92" s="196">
        <v>1643520</v>
      </c>
    </row>
    <row r="93" spans="1:26" ht="36.75" customHeight="1">
      <c r="A93" s="61"/>
      <c r="B93" s="57"/>
      <c r="C93" s="58"/>
      <c r="D93" s="60"/>
      <c r="E93" s="60"/>
      <c r="F93" s="60"/>
      <c r="G93" s="60"/>
      <c r="H93" s="60"/>
      <c r="I93" s="60" t="s">
        <v>169</v>
      </c>
      <c r="J93" s="44">
        <v>126</v>
      </c>
      <c r="K93" s="40"/>
      <c r="L93" s="50">
        <v>8</v>
      </c>
      <c r="M93" s="50">
        <v>1</v>
      </c>
      <c r="N93" s="56">
        <v>5760095220</v>
      </c>
      <c r="O93" s="52">
        <v>0</v>
      </c>
      <c r="P93" s="44"/>
      <c r="Q93" s="45"/>
      <c r="R93" s="47"/>
      <c r="S93" s="47"/>
      <c r="T93" s="47"/>
      <c r="U93" s="47"/>
      <c r="V93" s="47"/>
      <c r="W93" s="47"/>
      <c r="X93" s="196">
        <f>X94</f>
        <v>810138</v>
      </c>
      <c r="Y93" s="196">
        <f>Y94</f>
        <v>137000</v>
      </c>
      <c r="Z93" s="196">
        <f>Z94</f>
        <v>100800</v>
      </c>
    </row>
    <row r="94" spans="1:26" ht="29.25" customHeight="1">
      <c r="A94" s="61"/>
      <c r="B94" s="57"/>
      <c r="C94" s="58"/>
      <c r="D94" s="60"/>
      <c r="E94" s="60"/>
      <c r="F94" s="430" t="s">
        <v>145</v>
      </c>
      <c r="G94" s="431"/>
      <c r="H94" s="431"/>
      <c r="I94" s="432"/>
      <c r="J94" s="44">
        <v>126</v>
      </c>
      <c r="K94" s="40">
        <v>801</v>
      </c>
      <c r="L94" s="50">
        <v>8</v>
      </c>
      <c r="M94" s="50">
        <v>1</v>
      </c>
      <c r="N94" s="56">
        <v>5760095220</v>
      </c>
      <c r="O94" s="52">
        <v>240</v>
      </c>
      <c r="P94" s="44"/>
      <c r="Q94" s="45">
        <v>10000</v>
      </c>
      <c r="R94" s="433"/>
      <c r="S94" s="434"/>
      <c r="T94" s="434"/>
      <c r="U94" s="435"/>
      <c r="V94" s="47">
        <v>0</v>
      </c>
      <c r="W94" s="47">
        <v>0</v>
      </c>
      <c r="X94" s="196">
        <f>X96+X95</f>
        <v>810138</v>
      </c>
      <c r="Y94" s="196">
        <f>Y96+Y95</f>
        <v>137000</v>
      </c>
      <c r="Z94" s="196">
        <f>Z96+Z95</f>
        <v>100800</v>
      </c>
    </row>
    <row r="95" spans="1:26" ht="17.25" customHeight="1">
      <c r="A95" s="61"/>
      <c r="B95" s="57"/>
      <c r="C95" s="58"/>
      <c r="D95" s="60"/>
      <c r="E95" s="60"/>
      <c r="F95" s="430" t="s">
        <v>146</v>
      </c>
      <c r="G95" s="431"/>
      <c r="H95" s="431"/>
      <c r="I95" s="432"/>
      <c r="J95" s="44">
        <v>126</v>
      </c>
      <c r="K95" s="40">
        <v>801</v>
      </c>
      <c r="L95" s="50">
        <v>8</v>
      </c>
      <c r="M95" s="50">
        <v>1</v>
      </c>
      <c r="N95" s="56">
        <v>5760095220</v>
      </c>
      <c r="O95" s="52">
        <v>244</v>
      </c>
      <c r="P95" s="44"/>
      <c r="Q95" s="45">
        <v>10000</v>
      </c>
      <c r="R95" s="433"/>
      <c r="S95" s="434"/>
      <c r="T95" s="434"/>
      <c r="U95" s="435"/>
      <c r="V95" s="47">
        <v>0</v>
      </c>
      <c r="W95" s="47">
        <v>0</v>
      </c>
      <c r="X95" s="196">
        <v>552628</v>
      </c>
      <c r="Y95" s="195">
        <v>7700</v>
      </c>
      <c r="Z95" s="195">
        <v>26800</v>
      </c>
    </row>
    <row r="96" spans="1:26" ht="16.5" customHeight="1">
      <c r="A96" s="61"/>
      <c r="B96" s="57"/>
      <c r="C96" s="58"/>
      <c r="D96" s="60"/>
      <c r="E96" s="60"/>
      <c r="F96" s="430" t="s">
        <v>161</v>
      </c>
      <c r="G96" s="431"/>
      <c r="H96" s="431"/>
      <c r="I96" s="432"/>
      <c r="J96" s="44">
        <v>126</v>
      </c>
      <c r="K96" s="40">
        <v>801</v>
      </c>
      <c r="L96" s="50">
        <v>8</v>
      </c>
      <c r="M96" s="50">
        <v>1</v>
      </c>
      <c r="N96" s="56">
        <v>5760095220</v>
      </c>
      <c r="O96" s="52">
        <v>247</v>
      </c>
      <c r="P96" s="44"/>
      <c r="Q96" s="45">
        <v>10000</v>
      </c>
      <c r="R96" s="433"/>
      <c r="S96" s="434"/>
      <c r="T96" s="434"/>
      <c r="U96" s="435"/>
      <c r="V96" s="47">
        <v>0</v>
      </c>
      <c r="W96" s="47">
        <v>0</v>
      </c>
      <c r="X96" s="79">
        <v>257510</v>
      </c>
      <c r="Y96" s="53">
        <v>129300</v>
      </c>
      <c r="Z96" s="53">
        <v>74000</v>
      </c>
    </row>
    <row r="97" spans="1:26">
      <c r="A97" s="61"/>
      <c r="B97" s="57"/>
      <c r="C97" s="58"/>
      <c r="D97" s="60"/>
      <c r="E97" s="60"/>
      <c r="F97" s="199"/>
      <c r="G97" s="200"/>
      <c r="H97" s="200"/>
      <c r="I97" s="201" t="s">
        <v>221</v>
      </c>
      <c r="J97" s="44">
        <v>126</v>
      </c>
      <c r="K97" s="40"/>
      <c r="L97" s="50">
        <v>8</v>
      </c>
      <c r="M97" s="50">
        <v>1</v>
      </c>
      <c r="N97" s="56">
        <v>5760097030</v>
      </c>
      <c r="O97" s="52">
        <v>0</v>
      </c>
      <c r="P97" s="44"/>
      <c r="Q97" s="45"/>
      <c r="R97" s="202"/>
      <c r="S97" s="203"/>
      <c r="T97" s="203"/>
      <c r="U97" s="204"/>
      <c r="V97" s="47"/>
      <c r="W97" s="47"/>
      <c r="X97" s="222">
        <f>X98</f>
        <v>247730</v>
      </c>
      <c r="Y97" s="210">
        <f>Y98</f>
        <v>0</v>
      </c>
      <c r="Z97" s="210">
        <f>Z98</f>
        <v>0</v>
      </c>
    </row>
    <row r="98" spans="1:26" ht="16.5" customHeight="1">
      <c r="A98" s="61"/>
      <c r="B98" s="57"/>
      <c r="C98" s="58"/>
      <c r="D98" s="60"/>
      <c r="E98" s="60"/>
      <c r="F98" s="199"/>
      <c r="G98" s="200"/>
      <c r="H98" s="200"/>
      <c r="I98" s="201" t="s">
        <v>147</v>
      </c>
      <c r="J98" s="44">
        <v>126</v>
      </c>
      <c r="K98" s="40"/>
      <c r="L98" s="50">
        <v>8</v>
      </c>
      <c r="M98" s="50">
        <v>1</v>
      </c>
      <c r="N98" s="56">
        <v>5760097030</v>
      </c>
      <c r="O98" s="52">
        <v>540</v>
      </c>
      <c r="P98" s="44"/>
      <c r="Q98" s="45"/>
      <c r="R98" s="202"/>
      <c r="S98" s="203"/>
      <c r="T98" s="203"/>
      <c r="U98" s="204"/>
      <c r="V98" s="47"/>
      <c r="W98" s="47"/>
      <c r="X98" s="79">
        <v>247730</v>
      </c>
      <c r="Y98" s="53">
        <v>0</v>
      </c>
      <c r="Z98" s="53">
        <v>0</v>
      </c>
    </row>
    <row r="99" spans="1:26" ht="19.5" customHeight="1">
      <c r="A99" s="62"/>
      <c r="B99" s="62"/>
      <c r="C99" s="62"/>
      <c r="D99" s="62"/>
      <c r="E99" s="62"/>
      <c r="F99" s="428" t="s">
        <v>171</v>
      </c>
      <c r="G99" s="428"/>
      <c r="H99" s="428"/>
      <c r="I99" s="428"/>
      <c r="J99" s="63"/>
      <c r="K99" s="64"/>
      <c r="L99" s="63"/>
      <c r="M99" s="63"/>
      <c r="N99" s="65"/>
      <c r="O99" s="65"/>
      <c r="P99" s="64"/>
      <c r="Q99" s="66">
        <v>10000</v>
      </c>
      <c r="R99" s="46"/>
      <c r="S99" s="46"/>
      <c r="T99" s="46"/>
      <c r="U99" s="46"/>
      <c r="V99" s="46">
        <v>0</v>
      </c>
      <c r="W99" s="46">
        <v>0</v>
      </c>
      <c r="X99" s="84">
        <f>X10</f>
        <v>8001484.1500000004</v>
      </c>
      <c r="Y99" s="67">
        <f>Y10</f>
        <v>5072300</v>
      </c>
      <c r="Z99" s="67">
        <f>Z10</f>
        <v>5500200</v>
      </c>
    </row>
    <row r="102" spans="1:26">
      <c r="M102" s="68" t="s">
        <v>176</v>
      </c>
    </row>
  </sheetData>
  <mergeCells count="133">
    <mergeCell ref="F61:I61"/>
    <mergeCell ref="F62:I62"/>
    <mergeCell ref="R62:U62"/>
    <mergeCell ref="A43:I43"/>
    <mergeCell ref="R43:U43"/>
    <mergeCell ref="C45:I45"/>
    <mergeCell ref="R45:U45"/>
    <mergeCell ref="C44:I44"/>
    <mergeCell ref="R44:U44"/>
    <mergeCell ref="F53:I53"/>
    <mergeCell ref="F91:I91"/>
    <mergeCell ref="R91:U91"/>
    <mergeCell ref="F92:I92"/>
    <mergeCell ref="C64:I64"/>
    <mergeCell ref="R64:U64"/>
    <mergeCell ref="C63:I63"/>
    <mergeCell ref="R65:U65"/>
    <mergeCell ref="R66:U66"/>
    <mergeCell ref="G72:I72"/>
    <mergeCell ref="R71:U71"/>
    <mergeCell ref="F99:I99"/>
    <mergeCell ref="F52:I52"/>
    <mergeCell ref="R53:U53"/>
    <mergeCell ref="C57:I57"/>
    <mergeCell ref="A58:I58"/>
    <mergeCell ref="R92:U92"/>
    <mergeCell ref="F96:I96"/>
    <mergeCell ref="R96:U96"/>
    <mergeCell ref="G71:I71"/>
    <mergeCell ref="R67:U67"/>
    <mergeCell ref="R80:U80"/>
    <mergeCell ref="R81:U81"/>
    <mergeCell ref="R82:U82"/>
    <mergeCell ref="A65:I65"/>
    <mergeCell ref="R68:U68"/>
    <mergeCell ref="F69:I69"/>
    <mergeCell ref="R69:U69"/>
    <mergeCell ref="D66:I66"/>
    <mergeCell ref="E67:I67"/>
    <mergeCell ref="R77:U77"/>
    <mergeCell ref="R78:U78"/>
    <mergeCell ref="R79:U79"/>
    <mergeCell ref="A77:I77"/>
    <mergeCell ref="C78:I78"/>
    <mergeCell ref="A79:I79"/>
    <mergeCell ref="F70:I70"/>
    <mergeCell ref="R70:U70"/>
    <mergeCell ref="F68:I68"/>
    <mergeCell ref="F28:I28"/>
    <mergeCell ref="R28:U28"/>
    <mergeCell ref="F29:I29"/>
    <mergeCell ref="R29:U29"/>
    <mergeCell ref="R63:U63"/>
    <mergeCell ref="R61:U61"/>
    <mergeCell ref="D59:I59"/>
    <mergeCell ref="F54:I54"/>
    <mergeCell ref="R54:U54"/>
    <mergeCell ref="R94:U94"/>
    <mergeCell ref="G84:I84"/>
    <mergeCell ref="D80:I80"/>
    <mergeCell ref="E81:I81"/>
    <mergeCell ref="F82:I82"/>
    <mergeCell ref="R89:U89"/>
    <mergeCell ref="R90:U90"/>
    <mergeCell ref="A89:I89"/>
    <mergeCell ref="D90:I90"/>
    <mergeCell ref="R88:U88"/>
    <mergeCell ref="F95:I95"/>
    <mergeCell ref="R95:U95"/>
    <mergeCell ref="F83:I83"/>
    <mergeCell ref="R83:U83"/>
    <mergeCell ref="R87:U87"/>
    <mergeCell ref="A87:I87"/>
    <mergeCell ref="C88:I88"/>
    <mergeCell ref="G86:I86"/>
    <mergeCell ref="G85:I85"/>
    <mergeCell ref="F94:I94"/>
    <mergeCell ref="F55:I55"/>
    <mergeCell ref="R55:U55"/>
    <mergeCell ref="A6:Z6"/>
    <mergeCell ref="A7:X7"/>
    <mergeCell ref="A9:I9"/>
    <mergeCell ref="A10:I10"/>
    <mergeCell ref="R10:U10"/>
    <mergeCell ref="R21:U21"/>
    <mergeCell ref="R23:U23"/>
    <mergeCell ref="C47:I47"/>
    <mergeCell ref="R56:U56"/>
    <mergeCell ref="R57:U57"/>
    <mergeCell ref="R58:U58"/>
    <mergeCell ref="A56:I56"/>
    <mergeCell ref="R59:U59"/>
    <mergeCell ref="R60:U60"/>
    <mergeCell ref="E60:I60"/>
    <mergeCell ref="A48:I48"/>
    <mergeCell ref="R46:U46"/>
    <mergeCell ref="A41:I41"/>
    <mergeCell ref="R41:U41"/>
    <mergeCell ref="C42:I42"/>
    <mergeCell ref="R42:U42"/>
    <mergeCell ref="R48:U48"/>
    <mergeCell ref="A11:I11"/>
    <mergeCell ref="R11:U11"/>
    <mergeCell ref="R12:U12"/>
    <mergeCell ref="R13:U13"/>
    <mergeCell ref="R14:U14"/>
    <mergeCell ref="R16:U16"/>
    <mergeCell ref="R15:U15"/>
    <mergeCell ref="C14:I14"/>
    <mergeCell ref="C12:I12"/>
    <mergeCell ref="A13:I13"/>
    <mergeCell ref="R49:U49"/>
    <mergeCell ref="R50:U50"/>
    <mergeCell ref="E51:I51"/>
    <mergeCell ref="R51:U51"/>
    <mergeCell ref="D49:I49"/>
    <mergeCell ref="E50:I50"/>
    <mergeCell ref="F27:I27"/>
    <mergeCell ref="F40:I40"/>
    <mergeCell ref="R47:U47"/>
    <mergeCell ref="R27:U27"/>
    <mergeCell ref="R40:U40"/>
    <mergeCell ref="R20:U20"/>
    <mergeCell ref="C21:I21"/>
    <mergeCell ref="F23:I23"/>
    <mergeCell ref="A46:I46"/>
    <mergeCell ref="R22:U22"/>
    <mergeCell ref="E15:I15"/>
    <mergeCell ref="E22:I22"/>
    <mergeCell ref="F16:I16"/>
    <mergeCell ref="C19:I19"/>
    <mergeCell ref="R19:U19"/>
    <mergeCell ref="A20:I20"/>
  </mergeCells>
  <pageMargins left="0.5" right="0.37" top="0.41" bottom="0.44" header="0.31496062992125984" footer="0.31496062992125984"/>
  <pageSetup paperSize="9" scale="63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Z81"/>
  <sheetViews>
    <sheetView tabSelected="1" view="pageBreakPreview" topLeftCell="G1" zoomScale="82" zoomScaleNormal="100" zoomScaleSheetLayoutView="82" workbookViewId="0">
      <selection activeCell="A6" sqref="A6:Y6"/>
    </sheetView>
  </sheetViews>
  <sheetFormatPr defaultRowHeight="15"/>
  <cols>
    <col min="1" max="6" width="1" style="211" hidden="1" customWidth="1"/>
    <col min="7" max="8" width="1" style="211" customWidth="1"/>
    <col min="9" max="9" width="71.83203125" style="211" customWidth="1"/>
    <col min="10" max="10" width="16.1640625" style="341" customWidth="1"/>
    <col min="11" max="11" width="0" style="211" hidden="1" customWidth="1"/>
    <col min="12" max="13" width="5.1640625" style="211" bestFit="1" customWidth="1"/>
    <col min="14" max="14" width="6.5" style="341" bestFit="1" customWidth="1"/>
    <col min="15" max="22" width="0" style="211" hidden="1" customWidth="1"/>
    <col min="23" max="23" width="17.83203125" style="211" customWidth="1"/>
    <col min="24" max="25" width="18.1640625" style="211" customWidth="1"/>
    <col min="26" max="16384" width="9.33203125" style="211"/>
  </cols>
  <sheetData>
    <row r="1" spans="1:25">
      <c r="J1" s="250" t="s">
        <v>249</v>
      </c>
      <c r="N1" s="211"/>
    </row>
    <row r="2" spans="1:25">
      <c r="J2" s="250" t="s">
        <v>24</v>
      </c>
      <c r="N2" s="211"/>
    </row>
    <row r="3" spans="1:25">
      <c r="J3" s="250" t="s">
        <v>172</v>
      </c>
      <c r="N3" s="211"/>
    </row>
    <row r="4" spans="1:25">
      <c r="J4" s="251" t="str">
        <f>'Приложение 5.'!N4</f>
        <v>от 17.06.2022 года  №___</v>
      </c>
      <c r="M4" s="211" t="s">
        <v>260</v>
      </c>
      <c r="N4" s="211"/>
    </row>
    <row r="5" spans="1:25">
      <c r="A5" s="212"/>
      <c r="B5" s="212"/>
      <c r="C5" s="212"/>
      <c r="D5" s="212"/>
      <c r="E5" s="212"/>
      <c r="F5" s="212"/>
      <c r="G5" s="212"/>
      <c r="H5" s="212"/>
      <c r="I5" s="252"/>
      <c r="J5" s="253"/>
      <c r="K5" s="254"/>
      <c r="L5" s="254"/>
      <c r="M5" s="254"/>
      <c r="N5" s="253"/>
      <c r="O5" s="254"/>
      <c r="P5" s="252"/>
      <c r="Q5" s="254"/>
      <c r="R5" s="212"/>
      <c r="S5" s="212"/>
      <c r="T5" s="212"/>
      <c r="U5" s="212"/>
      <c r="V5" s="212"/>
      <c r="W5" s="212"/>
    </row>
    <row r="6" spans="1:25" ht="57" customHeight="1">
      <c r="A6" s="452" t="s">
        <v>228</v>
      </c>
      <c r="B6" s="452"/>
      <c r="C6" s="452"/>
      <c r="D6" s="452"/>
      <c r="E6" s="452"/>
      <c r="F6" s="452"/>
      <c r="G6" s="452"/>
      <c r="H6" s="452"/>
      <c r="I6" s="452"/>
      <c r="J6" s="452"/>
      <c r="K6" s="452"/>
      <c r="L6" s="452"/>
      <c r="M6" s="452"/>
      <c r="N6" s="452"/>
      <c r="O6" s="452"/>
      <c r="P6" s="452"/>
      <c r="Q6" s="452"/>
      <c r="R6" s="452"/>
      <c r="S6" s="452"/>
      <c r="T6" s="452"/>
      <c r="U6" s="452"/>
      <c r="V6" s="452"/>
      <c r="W6" s="452"/>
      <c r="X6" s="453"/>
      <c r="Y6" s="453"/>
    </row>
    <row r="7" spans="1:25" ht="18" customHeight="1">
      <c r="J7" s="211"/>
      <c r="N7" s="211"/>
      <c r="X7" s="212"/>
      <c r="Y7" s="211" t="s">
        <v>19</v>
      </c>
    </row>
    <row r="8" spans="1:25" ht="21" customHeight="1">
      <c r="A8" s="454" t="s">
        <v>118</v>
      </c>
      <c r="B8" s="454"/>
      <c r="C8" s="454"/>
      <c r="D8" s="454"/>
      <c r="E8" s="454"/>
      <c r="F8" s="454"/>
      <c r="G8" s="454"/>
      <c r="H8" s="454"/>
      <c r="I8" s="454"/>
      <c r="J8" s="213" t="s">
        <v>128</v>
      </c>
      <c r="K8" s="213" t="s">
        <v>127</v>
      </c>
      <c r="L8" s="213" t="s">
        <v>111</v>
      </c>
      <c r="M8" s="213" t="s">
        <v>112</v>
      </c>
      <c r="N8" s="213" t="s">
        <v>129</v>
      </c>
      <c r="O8" s="213" t="s">
        <v>130</v>
      </c>
      <c r="P8" s="213" t="s">
        <v>131</v>
      </c>
      <c r="Q8" s="213" t="s">
        <v>121</v>
      </c>
      <c r="R8" s="213" t="s">
        <v>122</v>
      </c>
      <c r="S8" s="213" t="s">
        <v>123</v>
      </c>
      <c r="T8" s="213" t="s">
        <v>124</v>
      </c>
      <c r="U8" s="213" t="s">
        <v>125</v>
      </c>
      <c r="V8" s="213"/>
      <c r="W8" s="213">
        <v>2022</v>
      </c>
      <c r="X8" s="255">
        <v>2023</v>
      </c>
      <c r="Y8" s="256">
        <v>2024</v>
      </c>
    </row>
    <row r="9" spans="1:25" ht="18.75" customHeight="1">
      <c r="A9" s="455" t="s">
        <v>185</v>
      </c>
      <c r="B9" s="455"/>
      <c r="C9" s="455"/>
      <c r="D9" s="455"/>
      <c r="E9" s="455"/>
      <c r="F9" s="455"/>
      <c r="G9" s="455"/>
      <c r="H9" s="455"/>
      <c r="I9" s="455"/>
      <c r="J9" s="257"/>
      <c r="K9" s="258"/>
      <c r="L9" s="259"/>
      <c r="M9" s="259"/>
      <c r="N9" s="260"/>
      <c r="O9" s="261"/>
      <c r="P9" s="262"/>
      <c r="Q9" s="456"/>
      <c r="R9" s="456"/>
      <c r="S9" s="456"/>
      <c r="T9" s="456"/>
      <c r="U9" s="263"/>
      <c r="V9" s="263"/>
      <c r="W9" s="214">
        <v>0</v>
      </c>
      <c r="X9" s="214">
        <v>0</v>
      </c>
      <c r="Y9" s="214">
        <v>0</v>
      </c>
    </row>
    <row r="10" spans="1:25" ht="51.75" customHeight="1">
      <c r="A10" s="463" t="s">
        <v>173</v>
      </c>
      <c r="B10" s="463"/>
      <c r="C10" s="463"/>
      <c r="D10" s="463"/>
      <c r="E10" s="463"/>
      <c r="F10" s="463"/>
      <c r="G10" s="463"/>
      <c r="H10" s="463"/>
      <c r="I10" s="463"/>
      <c r="J10" s="257" t="s">
        <v>136</v>
      </c>
      <c r="K10" s="264">
        <v>0</v>
      </c>
      <c r="L10" s="259">
        <v>0</v>
      </c>
      <c r="M10" s="259">
        <v>0</v>
      </c>
      <c r="N10" s="260">
        <v>0</v>
      </c>
      <c r="O10" s="265"/>
      <c r="P10" s="266">
        <v>0</v>
      </c>
      <c r="Q10" s="456"/>
      <c r="R10" s="456"/>
      <c r="S10" s="456"/>
      <c r="T10" s="456"/>
      <c r="U10" s="267">
        <v>0</v>
      </c>
      <c r="V10" s="267">
        <v>0</v>
      </c>
      <c r="W10" s="268">
        <f>W11+W22+W26+W33+W39+W44+W49+W58+W71</f>
        <v>8000134.1500000004</v>
      </c>
      <c r="X10" s="268">
        <f>X11+X22+X26+X33+X39+X44+X49+X58+X71</f>
        <v>5072300</v>
      </c>
      <c r="Y10" s="268">
        <f>Y11+Y22+Y26+Y33+Y39+Y44+Y49+Y58+Y71</f>
        <v>5500200</v>
      </c>
    </row>
    <row r="11" spans="1:25" ht="51.75" customHeight="1">
      <c r="A11" s="269"/>
      <c r="B11" s="270"/>
      <c r="C11" s="481" t="s">
        <v>137</v>
      </c>
      <c r="D11" s="482"/>
      <c r="E11" s="482"/>
      <c r="F11" s="482"/>
      <c r="G11" s="482"/>
      <c r="H11" s="482"/>
      <c r="I11" s="483"/>
      <c r="J11" s="271" t="s">
        <v>138</v>
      </c>
      <c r="K11" s="272">
        <v>102</v>
      </c>
      <c r="L11" s="273">
        <v>0</v>
      </c>
      <c r="M11" s="273">
        <v>0</v>
      </c>
      <c r="N11" s="274">
        <v>0</v>
      </c>
      <c r="O11" s="275"/>
      <c r="P11" s="276">
        <v>0</v>
      </c>
      <c r="Q11" s="471"/>
      <c r="R11" s="471"/>
      <c r="S11" s="471"/>
      <c r="T11" s="471"/>
      <c r="U11" s="277">
        <v>0</v>
      </c>
      <c r="V11" s="277">
        <v>0</v>
      </c>
      <c r="W11" s="215">
        <f>W12+W16+W31</f>
        <v>1936167.15</v>
      </c>
      <c r="X11" s="215">
        <f>X12+X16+X31</f>
        <v>2081530</v>
      </c>
      <c r="Y11" s="215">
        <f>Y12+Y16+Y31</f>
        <v>2201190</v>
      </c>
    </row>
    <row r="12" spans="1:25" ht="15" customHeight="1">
      <c r="A12" s="278"/>
      <c r="B12" s="279"/>
      <c r="C12" s="280"/>
      <c r="D12" s="281"/>
      <c r="E12" s="474" t="s">
        <v>139</v>
      </c>
      <c r="F12" s="475"/>
      <c r="G12" s="475"/>
      <c r="H12" s="475"/>
      <c r="I12" s="476"/>
      <c r="J12" s="282">
        <v>5710010010</v>
      </c>
      <c r="K12" s="283">
        <v>102</v>
      </c>
      <c r="L12" s="284">
        <v>0</v>
      </c>
      <c r="M12" s="284">
        <v>0</v>
      </c>
      <c r="N12" s="285">
        <v>0</v>
      </c>
      <c r="O12" s="286"/>
      <c r="P12" s="287">
        <v>0</v>
      </c>
      <c r="Q12" s="468"/>
      <c r="R12" s="468"/>
      <c r="S12" s="468"/>
      <c r="T12" s="468"/>
      <c r="U12" s="288">
        <v>0</v>
      </c>
      <c r="V12" s="288">
        <v>0</v>
      </c>
      <c r="W12" s="216">
        <f>W13</f>
        <v>738500</v>
      </c>
      <c r="X12" s="216">
        <f t="shared" ref="X12:Y14" si="0">X13</f>
        <v>672400</v>
      </c>
      <c r="Y12" s="216">
        <f t="shared" si="0"/>
        <v>706400</v>
      </c>
    </row>
    <row r="13" spans="1:25" ht="15" customHeight="1">
      <c r="A13" s="457" t="s">
        <v>134</v>
      </c>
      <c r="B13" s="458"/>
      <c r="C13" s="458"/>
      <c r="D13" s="458"/>
      <c r="E13" s="458"/>
      <c r="F13" s="458"/>
      <c r="G13" s="458"/>
      <c r="H13" s="458"/>
      <c r="I13" s="459"/>
      <c r="J13" s="289" t="s">
        <v>186</v>
      </c>
      <c r="K13" s="258">
        <v>100</v>
      </c>
      <c r="L13" s="290">
        <v>1</v>
      </c>
      <c r="M13" s="290">
        <v>0</v>
      </c>
      <c r="N13" s="291">
        <v>0</v>
      </c>
      <c r="O13" s="261"/>
      <c r="P13" s="262">
        <v>0</v>
      </c>
      <c r="Q13" s="460"/>
      <c r="R13" s="461"/>
      <c r="S13" s="461"/>
      <c r="T13" s="462"/>
      <c r="U13" s="263">
        <v>0</v>
      </c>
      <c r="V13" s="263">
        <v>0</v>
      </c>
      <c r="W13" s="196">
        <f>W14</f>
        <v>738500</v>
      </c>
      <c r="X13" s="196">
        <f t="shared" si="0"/>
        <v>672400</v>
      </c>
      <c r="Y13" s="196">
        <f t="shared" si="0"/>
        <v>706400</v>
      </c>
    </row>
    <row r="14" spans="1:25" ht="34.5" customHeight="1">
      <c r="A14" s="269"/>
      <c r="B14" s="270"/>
      <c r="C14" s="465" t="s">
        <v>135</v>
      </c>
      <c r="D14" s="466"/>
      <c r="E14" s="466"/>
      <c r="F14" s="466"/>
      <c r="G14" s="466"/>
      <c r="H14" s="466"/>
      <c r="I14" s="467"/>
      <c r="J14" s="289" t="s">
        <v>186</v>
      </c>
      <c r="K14" s="258">
        <v>102</v>
      </c>
      <c r="L14" s="290">
        <v>1</v>
      </c>
      <c r="M14" s="290">
        <v>2</v>
      </c>
      <c r="N14" s="291">
        <v>0</v>
      </c>
      <c r="O14" s="261"/>
      <c r="P14" s="262">
        <v>0</v>
      </c>
      <c r="Q14" s="460"/>
      <c r="R14" s="461"/>
      <c r="S14" s="461"/>
      <c r="T14" s="462"/>
      <c r="U14" s="263">
        <v>0</v>
      </c>
      <c r="V14" s="263">
        <v>0</v>
      </c>
      <c r="W14" s="195">
        <f>W15</f>
        <v>738500</v>
      </c>
      <c r="X14" s="195">
        <f t="shared" si="0"/>
        <v>672400</v>
      </c>
      <c r="Y14" s="195">
        <f t="shared" si="0"/>
        <v>706400</v>
      </c>
    </row>
    <row r="15" spans="1:25" ht="31.5" customHeight="1">
      <c r="A15" s="278"/>
      <c r="B15" s="279"/>
      <c r="C15" s="280"/>
      <c r="D15" s="281"/>
      <c r="E15" s="281"/>
      <c r="F15" s="465" t="s">
        <v>140</v>
      </c>
      <c r="G15" s="466"/>
      <c r="H15" s="466"/>
      <c r="I15" s="467"/>
      <c r="J15" s="292">
        <v>5710010010</v>
      </c>
      <c r="K15" s="258">
        <v>102</v>
      </c>
      <c r="L15" s="290">
        <v>1</v>
      </c>
      <c r="M15" s="290">
        <v>2</v>
      </c>
      <c r="N15" s="291">
        <v>120</v>
      </c>
      <c r="O15" s="261"/>
      <c r="P15" s="262">
        <v>10000</v>
      </c>
      <c r="Q15" s="464"/>
      <c r="R15" s="464"/>
      <c r="S15" s="464"/>
      <c r="T15" s="464"/>
      <c r="U15" s="263">
        <v>0</v>
      </c>
      <c r="V15" s="263">
        <v>0</v>
      </c>
      <c r="W15" s="195">
        <v>738500</v>
      </c>
      <c r="X15" s="195">
        <v>672400</v>
      </c>
      <c r="Y15" s="195">
        <v>706400</v>
      </c>
    </row>
    <row r="16" spans="1:25" ht="15" customHeight="1">
      <c r="A16" s="278"/>
      <c r="B16" s="279"/>
      <c r="C16" s="280"/>
      <c r="D16" s="281"/>
      <c r="E16" s="474" t="s">
        <v>144</v>
      </c>
      <c r="F16" s="475"/>
      <c r="G16" s="475"/>
      <c r="H16" s="475"/>
      <c r="I16" s="476"/>
      <c r="J16" s="282">
        <v>5710010020</v>
      </c>
      <c r="K16" s="283">
        <v>102</v>
      </c>
      <c r="L16" s="284">
        <v>0</v>
      </c>
      <c r="M16" s="284">
        <v>0</v>
      </c>
      <c r="N16" s="285">
        <v>0</v>
      </c>
      <c r="O16" s="286"/>
      <c r="P16" s="287">
        <v>0</v>
      </c>
      <c r="Q16" s="468"/>
      <c r="R16" s="468"/>
      <c r="S16" s="468"/>
      <c r="T16" s="468"/>
      <c r="U16" s="288">
        <v>0</v>
      </c>
      <c r="V16" s="288">
        <v>0</v>
      </c>
      <c r="W16" s="216">
        <f t="shared" ref="W16:Y17" si="1">W17</f>
        <v>1174167.1499999999</v>
      </c>
      <c r="X16" s="216">
        <f t="shared" si="1"/>
        <v>1385630</v>
      </c>
      <c r="Y16" s="216">
        <f t="shared" si="1"/>
        <v>1471290</v>
      </c>
    </row>
    <row r="17" spans="1:25" ht="15" customHeight="1">
      <c r="A17" s="457" t="s">
        <v>134</v>
      </c>
      <c r="B17" s="458"/>
      <c r="C17" s="458"/>
      <c r="D17" s="458"/>
      <c r="E17" s="458"/>
      <c r="F17" s="458"/>
      <c r="G17" s="458"/>
      <c r="H17" s="458"/>
      <c r="I17" s="459"/>
      <c r="J17" s="289" t="s">
        <v>187</v>
      </c>
      <c r="K17" s="258">
        <v>100</v>
      </c>
      <c r="L17" s="290">
        <v>1</v>
      </c>
      <c r="M17" s="290">
        <v>0</v>
      </c>
      <c r="N17" s="291">
        <v>0</v>
      </c>
      <c r="O17" s="261"/>
      <c r="P17" s="262">
        <v>0</v>
      </c>
      <c r="Q17" s="460"/>
      <c r="R17" s="461"/>
      <c r="S17" s="461"/>
      <c r="T17" s="462"/>
      <c r="U17" s="263">
        <v>0</v>
      </c>
      <c r="V17" s="263">
        <v>0</v>
      </c>
      <c r="W17" s="196">
        <f t="shared" si="1"/>
        <v>1174167.1499999999</v>
      </c>
      <c r="X17" s="196">
        <f t="shared" si="1"/>
        <v>1385630</v>
      </c>
      <c r="Y17" s="196">
        <f t="shared" si="1"/>
        <v>1471290</v>
      </c>
    </row>
    <row r="18" spans="1:25" ht="45" customHeight="1">
      <c r="A18" s="293"/>
      <c r="B18" s="294"/>
      <c r="C18" s="465" t="s">
        <v>143</v>
      </c>
      <c r="D18" s="466"/>
      <c r="E18" s="466"/>
      <c r="F18" s="466"/>
      <c r="G18" s="466"/>
      <c r="H18" s="466"/>
      <c r="I18" s="467"/>
      <c r="J18" s="292">
        <v>5710010020</v>
      </c>
      <c r="K18" s="258">
        <v>104</v>
      </c>
      <c r="L18" s="290">
        <v>1</v>
      </c>
      <c r="M18" s="290">
        <v>4</v>
      </c>
      <c r="N18" s="291">
        <v>0</v>
      </c>
      <c r="O18" s="261"/>
      <c r="P18" s="262">
        <v>0</v>
      </c>
      <c r="Q18" s="464"/>
      <c r="R18" s="464"/>
      <c r="S18" s="464"/>
      <c r="T18" s="464"/>
      <c r="U18" s="263">
        <v>0</v>
      </c>
      <c r="V18" s="263">
        <v>0</v>
      </c>
      <c r="W18" s="196">
        <f>W19+W20+W21</f>
        <v>1174167.1499999999</v>
      </c>
      <c r="X18" s="196">
        <f>X19+X20+X21</f>
        <v>1385630</v>
      </c>
      <c r="Y18" s="196">
        <f>Y19+Y20+Y21</f>
        <v>1471290</v>
      </c>
    </row>
    <row r="19" spans="1:25" ht="27" customHeight="1">
      <c r="A19" s="295"/>
      <c r="B19" s="296"/>
      <c r="C19" s="280"/>
      <c r="D19" s="281"/>
      <c r="E19" s="281"/>
      <c r="F19" s="469" t="s">
        <v>140</v>
      </c>
      <c r="G19" s="469"/>
      <c r="H19" s="469"/>
      <c r="I19" s="469"/>
      <c r="J19" s="292">
        <v>5710010020</v>
      </c>
      <c r="K19" s="258">
        <v>104</v>
      </c>
      <c r="L19" s="290">
        <v>1</v>
      </c>
      <c r="M19" s="290">
        <v>4</v>
      </c>
      <c r="N19" s="291">
        <v>120</v>
      </c>
      <c r="O19" s="261"/>
      <c r="P19" s="262">
        <v>10000</v>
      </c>
      <c r="Q19" s="464"/>
      <c r="R19" s="464"/>
      <c r="S19" s="464"/>
      <c r="T19" s="464"/>
      <c r="U19" s="263">
        <v>0</v>
      </c>
      <c r="V19" s="263">
        <v>0</v>
      </c>
      <c r="W19" s="195">
        <v>748750</v>
      </c>
      <c r="X19" s="195">
        <v>1250100</v>
      </c>
      <c r="Y19" s="195">
        <v>1350700</v>
      </c>
    </row>
    <row r="20" spans="1:25" ht="30.75" customHeight="1">
      <c r="A20" s="295"/>
      <c r="B20" s="296"/>
      <c r="C20" s="280"/>
      <c r="D20" s="281"/>
      <c r="E20" s="281"/>
      <c r="F20" s="281"/>
      <c r="G20" s="281"/>
      <c r="H20" s="496" t="s">
        <v>145</v>
      </c>
      <c r="I20" s="497"/>
      <c r="J20" s="292">
        <v>5710010020</v>
      </c>
      <c r="K20" s="258"/>
      <c r="L20" s="290">
        <v>1</v>
      </c>
      <c r="M20" s="290">
        <v>4</v>
      </c>
      <c r="N20" s="291">
        <v>240</v>
      </c>
      <c r="O20" s="261"/>
      <c r="P20" s="262"/>
      <c r="Q20" s="263"/>
      <c r="R20" s="263"/>
      <c r="S20" s="263"/>
      <c r="T20" s="263"/>
      <c r="U20" s="263"/>
      <c r="V20" s="263"/>
      <c r="W20" s="196">
        <v>371517.15</v>
      </c>
      <c r="X20" s="196">
        <v>106830</v>
      </c>
      <c r="Y20" s="196">
        <v>91890</v>
      </c>
    </row>
    <row r="21" spans="1:25" ht="15" customHeight="1">
      <c r="A21" s="295"/>
      <c r="B21" s="296"/>
      <c r="C21" s="280"/>
      <c r="D21" s="281"/>
      <c r="E21" s="281"/>
      <c r="F21" s="465" t="s">
        <v>147</v>
      </c>
      <c r="G21" s="466"/>
      <c r="H21" s="466"/>
      <c r="I21" s="467"/>
      <c r="J21" s="292">
        <v>5710010020</v>
      </c>
      <c r="K21" s="258">
        <v>104</v>
      </c>
      <c r="L21" s="290">
        <v>1</v>
      </c>
      <c r="M21" s="290">
        <v>4</v>
      </c>
      <c r="N21" s="291" t="s">
        <v>148</v>
      </c>
      <c r="O21" s="261"/>
      <c r="P21" s="262">
        <v>10000</v>
      </c>
      <c r="Q21" s="460"/>
      <c r="R21" s="461"/>
      <c r="S21" s="461"/>
      <c r="T21" s="462"/>
      <c r="U21" s="263">
        <v>0</v>
      </c>
      <c r="V21" s="263">
        <v>0</v>
      </c>
      <c r="W21" s="195">
        <v>53900</v>
      </c>
      <c r="X21" s="195">
        <v>28700</v>
      </c>
      <c r="Y21" s="195">
        <v>28700</v>
      </c>
    </row>
    <row r="22" spans="1:25" s="302" customFormat="1" ht="76.150000000000006" customHeight="1">
      <c r="A22" s="297"/>
      <c r="B22" s="298"/>
      <c r="C22" s="299"/>
      <c r="D22" s="300"/>
      <c r="E22" s="300"/>
      <c r="F22" s="474" t="s">
        <v>237</v>
      </c>
      <c r="G22" s="475"/>
      <c r="H22" s="475"/>
      <c r="I22" s="476"/>
      <c r="J22" s="301">
        <v>5710015010</v>
      </c>
      <c r="K22" s="283">
        <v>104</v>
      </c>
      <c r="L22" s="284">
        <v>0</v>
      </c>
      <c r="M22" s="284">
        <v>0</v>
      </c>
      <c r="N22" s="285">
        <v>0</v>
      </c>
      <c r="O22" s="286"/>
      <c r="P22" s="287">
        <v>10000</v>
      </c>
      <c r="Q22" s="477"/>
      <c r="R22" s="478"/>
      <c r="S22" s="478"/>
      <c r="T22" s="479"/>
      <c r="U22" s="288">
        <v>0</v>
      </c>
      <c r="V22" s="288">
        <v>0</v>
      </c>
      <c r="W22" s="216">
        <f>W23</f>
        <v>379590</v>
      </c>
      <c r="X22" s="216">
        <f t="shared" ref="X22:Y24" si="2">X23</f>
        <v>349950</v>
      </c>
      <c r="Y22" s="216">
        <f t="shared" si="2"/>
        <v>303490</v>
      </c>
    </row>
    <row r="23" spans="1:25" ht="15" customHeight="1">
      <c r="A23" s="295"/>
      <c r="B23" s="296"/>
      <c r="C23" s="280"/>
      <c r="D23" s="281"/>
      <c r="E23" s="281"/>
      <c r="F23" s="465" t="s">
        <v>134</v>
      </c>
      <c r="G23" s="466"/>
      <c r="H23" s="466"/>
      <c r="I23" s="467"/>
      <c r="J23" s="292">
        <v>5710015010</v>
      </c>
      <c r="K23" s="258">
        <v>104</v>
      </c>
      <c r="L23" s="290">
        <v>1</v>
      </c>
      <c r="M23" s="290">
        <v>0</v>
      </c>
      <c r="N23" s="291">
        <v>0</v>
      </c>
      <c r="O23" s="261"/>
      <c r="P23" s="262">
        <v>10000</v>
      </c>
      <c r="Q23" s="460"/>
      <c r="R23" s="461"/>
      <c r="S23" s="461"/>
      <c r="T23" s="462"/>
      <c r="U23" s="263">
        <v>0</v>
      </c>
      <c r="V23" s="263">
        <v>0</v>
      </c>
      <c r="W23" s="195">
        <f>W24</f>
        <v>379590</v>
      </c>
      <c r="X23" s="195">
        <f t="shared" si="2"/>
        <v>349950</v>
      </c>
      <c r="Y23" s="195">
        <f t="shared" si="2"/>
        <v>303490</v>
      </c>
    </row>
    <row r="24" spans="1:25" ht="51" customHeight="1">
      <c r="A24" s="295"/>
      <c r="B24" s="296"/>
      <c r="C24" s="280"/>
      <c r="D24" s="281"/>
      <c r="E24" s="281"/>
      <c r="F24" s="465" t="s">
        <v>143</v>
      </c>
      <c r="G24" s="466"/>
      <c r="H24" s="466"/>
      <c r="I24" s="467"/>
      <c r="J24" s="292">
        <v>5710015010</v>
      </c>
      <c r="K24" s="258">
        <v>104</v>
      </c>
      <c r="L24" s="290">
        <v>1</v>
      </c>
      <c r="M24" s="290">
        <v>4</v>
      </c>
      <c r="N24" s="291">
        <v>0</v>
      </c>
      <c r="O24" s="261"/>
      <c r="P24" s="262">
        <v>10000</v>
      </c>
      <c r="Q24" s="460"/>
      <c r="R24" s="461"/>
      <c r="S24" s="461"/>
      <c r="T24" s="462"/>
      <c r="U24" s="263">
        <v>0</v>
      </c>
      <c r="V24" s="263">
        <v>0</v>
      </c>
      <c r="W24" s="195">
        <f>W25</f>
        <v>379590</v>
      </c>
      <c r="X24" s="195">
        <f t="shared" si="2"/>
        <v>349950</v>
      </c>
      <c r="Y24" s="195">
        <f t="shared" si="2"/>
        <v>303490</v>
      </c>
    </row>
    <row r="25" spans="1:25">
      <c r="A25" s="295"/>
      <c r="B25" s="296"/>
      <c r="C25" s="280"/>
      <c r="D25" s="281"/>
      <c r="E25" s="281"/>
      <c r="F25" s="281"/>
      <c r="G25" s="281"/>
      <c r="H25" s="281"/>
      <c r="I25" s="281" t="s">
        <v>147</v>
      </c>
      <c r="J25" s="292">
        <v>5710015010</v>
      </c>
      <c r="K25" s="258"/>
      <c r="L25" s="290">
        <v>1</v>
      </c>
      <c r="M25" s="290">
        <v>4</v>
      </c>
      <c r="N25" s="291">
        <v>540</v>
      </c>
      <c r="O25" s="261"/>
      <c r="P25" s="262"/>
      <c r="Q25" s="263"/>
      <c r="R25" s="263"/>
      <c r="S25" s="263"/>
      <c r="T25" s="263"/>
      <c r="U25" s="263"/>
      <c r="V25" s="263"/>
      <c r="W25" s="195">
        <v>379590</v>
      </c>
      <c r="X25" s="195">
        <v>349950</v>
      </c>
      <c r="Y25" s="195">
        <v>303490</v>
      </c>
    </row>
    <row r="26" spans="1:25">
      <c r="A26" s="295"/>
      <c r="B26" s="296"/>
      <c r="C26" s="280"/>
      <c r="D26" s="364"/>
      <c r="E26" s="364"/>
      <c r="F26" s="364"/>
      <c r="G26" s="364"/>
      <c r="H26" s="465" t="s">
        <v>245</v>
      </c>
      <c r="I26" s="467"/>
      <c r="J26" s="292">
        <v>5710097080</v>
      </c>
      <c r="K26" s="258"/>
      <c r="L26" s="290">
        <v>0</v>
      </c>
      <c r="M26" s="290">
        <v>0</v>
      </c>
      <c r="N26" s="291">
        <v>0</v>
      </c>
      <c r="O26" s="261"/>
      <c r="P26" s="262"/>
      <c r="Q26" s="365"/>
      <c r="R26" s="365"/>
      <c r="S26" s="365"/>
      <c r="T26" s="365"/>
      <c r="U26" s="365"/>
      <c r="V26" s="365"/>
      <c r="W26" s="195">
        <f t="shared" ref="W26:Y27" si="3">W27</f>
        <v>440000</v>
      </c>
      <c r="X26" s="195">
        <f t="shared" si="3"/>
        <v>0</v>
      </c>
      <c r="Y26" s="195">
        <f t="shared" si="3"/>
        <v>0</v>
      </c>
    </row>
    <row r="27" spans="1:25" ht="62.25" customHeight="1">
      <c r="A27" s="295"/>
      <c r="B27" s="296"/>
      <c r="C27" s="280"/>
      <c r="D27" s="364"/>
      <c r="E27" s="364"/>
      <c r="F27" s="364"/>
      <c r="G27" s="364"/>
      <c r="H27" s="465" t="s">
        <v>257</v>
      </c>
      <c r="I27" s="467"/>
      <c r="J27" s="292">
        <v>5710097080</v>
      </c>
      <c r="K27" s="258"/>
      <c r="L27" s="290">
        <v>1</v>
      </c>
      <c r="M27" s="290">
        <v>0</v>
      </c>
      <c r="N27" s="291">
        <v>0</v>
      </c>
      <c r="O27" s="261"/>
      <c r="P27" s="262"/>
      <c r="Q27" s="365"/>
      <c r="R27" s="365"/>
      <c r="S27" s="365"/>
      <c r="T27" s="365"/>
      <c r="U27" s="365"/>
      <c r="V27" s="365"/>
      <c r="W27" s="195">
        <f t="shared" si="3"/>
        <v>440000</v>
      </c>
      <c r="X27" s="195">
        <f t="shared" si="3"/>
        <v>0</v>
      </c>
      <c r="Y27" s="195">
        <f t="shared" si="3"/>
        <v>0</v>
      </c>
    </row>
    <row r="28" spans="1:25">
      <c r="A28" s="295"/>
      <c r="B28" s="296"/>
      <c r="C28" s="280"/>
      <c r="D28" s="281"/>
      <c r="E28" s="281"/>
      <c r="F28" s="281"/>
      <c r="G28" s="281"/>
      <c r="H28" s="465" t="s">
        <v>140</v>
      </c>
      <c r="I28" s="467"/>
      <c r="J28" s="292">
        <v>5710097080</v>
      </c>
      <c r="K28" s="258"/>
      <c r="L28" s="290">
        <v>1</v>
      </c>
      <c r="M28" s="290">
        <v>4</v>
      </c>
      <c r="N28" s="291">
        <v>0</v>
      </c>
      <c r="O28" s="261"/>
      <c r="P28" s="262"/>
      <c r="Q28" s="263"/>
      <c r="R28" s="263"/>
      <c r="S28" s="263"/>
      <c r="T28" s="263"/>
      <c r="U28" s="263"/>
      <c r="V28" s="263"/>
      <c r="W28" s="195">
        <v>440000</v>
      </c>
      <c r="X28" s="195">
        <v>0</v>
      </c>
      <c r="Y28" s="195">
        <v>0</v>
      </c>
    </row>
    <row r="29" spans="1:25" ht="48" customHeight="1">
      <c r="A29" s="295"/>
      <c r="B29" s="296"/>
      <c r="C29" s="280"/>
      <c r="D29" s="281"/>
      <c r="E29" s="281"/>
      <c r="F29" s="281"/>
      <c r="G29" s="281"/>
      <c r="H29" s="281"/>
      <c r="I29" s="300" t="s">
        <v>150</v>
      </c>
      <c r="J29" s="303">
        <v>5710010080</v>
      </c>
      <c r="K29" s="258">
        <v>104</v>
      </c>
      <c r="L29" s="290">
        <v>0</v>
      </c>
      <c r="M29" s="290">
        <v>0</v>
      </c>
      <c r="N29" s="291">
        <v>0</v>
      </c>
      <c r="O29" s="261"/>
      <c r="P29" s="262"/>
      <c r="Q29" s="263"/>
      <c r="R29" s="263"/>
      <c r="S29" s="263"/>
      <c r="T29" s="263"/>
      <c r="U29" s="263"/>
      <c r="V29" s="263"/>
      <c r="W29" s="195">
        <f>W32</f>
        <v>23500</v>
      </c>
      <c r="X29" s="195">
        <f>X32</f>
        <v>23500</v>
      </c>
      <c r="Y29" s="195">
        <f>Y32</f>
        <v>23500</v>
      </c>
    </row>
    <row r="30" spans="1:25" ht="13.5" customHeight="1">
      <c r="A30" s="295"/>
      <c r="B30" s="296"/>
      <c r="C30" s="280"/>
      <c r="D30" s="281"/>
      <c r="E30" s="281"/>
      <c r="F30" s="281"/>
      <c r="G30" s="281"/>
      <c r="H30" s="281"/>
      <c r="I30" s="281" t="s">
        <v>134</v>
      </c>
      <c r="J30" s="292">
        <v>5710010080</v>
      </c>
      <c r="K30" s="258"/>
      <c r="L30" s="290">
        <v>1</v>
      </c>
      <c r="M30" s="290">
        <v>0</v>
      </c>
      <c r="N30" s="291">
        <v>0</v>
      </c>
      <c r="O30" s="261"/>
      <c r="P30" s="262"/>
      <c r="Q30" s="263"/>
      <c r="R30" s="263"/>
      <c r="S30" s="263"/>
      <c r="T30" s="263"/>
      <c r="U30" s="263"/>
      <c r="V30" s="263"/>
      <c r="W30" s="195">
        <f>W31</f>
        <v>23500</v>
      </c>
      <c r="X30" s="195">
        <f>X31</f>
        <v>23500</v>
      </c>
      <c r="Y30" s="195">
        <f>Y31</f>
        <v>23500</v>
      </c>
    </row>
    <row r="31" spans="1:25" s="302" customFormat="1" ht="48" customHeight="1">
      <c r="A31" s="304"/>
      <c r="B31" s="305"/>
      <c r="C31" s="300"/>
      <c r="D31" s="300"/>
      <c r="E31" s="300"/>
      <c r="F31" s="300"/>
      <c r="G31" s="300"/>
      <c r="H31" s="300"/>
      <c r="I31" s="300" t="s">
        <v>149</v>
      </c>
      <c r="J31" s="282">
        <v>5710010080</v>
      </c>
      <c r="K31" s="283">
        <v>104</v>
      </c>
      <c r="L31" s="284">
        <v>1</v>
      </c>
      <c r="M31" s="284">
        <v>6</v>
      </c>
      <c r="N31" s="285">
        <v>0</v>
      </c>
      <c r="O31" s="286"/>
      <c r="P31" s="287"/>
      <c r="Q31" s="288"/>
      <c r="R31" s="288"/>
      <c r="S31" s="288"/>
      <c r="T31" s="288"/>
      <c r="U31" s="288"/>
      <c r="V31" s="288"/>
      <c r="W31" s="216">
        <f>W29</f>
        <v>23500</v>
      </c>
      <c r="X31" s="216">
        <f>X29</f>
        <v>23500</v>
      </c>
      <c r="Y31" s="216">
        <f>Y29</f>
        <v>23500</v>
      </c>
    </row>
    <row r="32" spans="1:25">
      <c r="A32" s="295"/>
      <c r="B32" s="296"/>
      <c r="C32" s="280"/>
      <c r="D32" s="281"/>
      <c r="E32" s="281"/>
      <c r="F32" s="469" t="s">
        <v>147</v>
      </c>
      <c r="G32" s="469"/>
      <c r="H32" s="469"/>
      <c r="I32" s="469"/>
      <c r="J32" s="292">
        <v>5710010080</v>
      </c>
      <c r="K32" s="258">
        <v>104</v>
      </c>
      <c r="L32" s="290">
        <v>1</v>
      </c>
      <c r="M32" s="290">
        <v>6</v>
      </c>
      <c r="N32" s="291" t="s">
        <v>148</v>
      </c>
      <c r="O32" s="261"/>
      <c r="P32" s="262">
        <v>10000</v>
      </c>
      <c r="Q32" s="464"/>
      <c r="R32" s="464"/>
      <c r="S32" s="464"/>
      <c r="T32" s="464"/>
      <c r="U32" s="263">
        <v>0</v>
      </c>
      <c r="V32" s="263">
        <v>0</v>
      </c>
      <c r="W32" s="195">
        <v>23500</v>
      </c>
      <c r="X32" s="195">
        <v>23500</v>
      </c>
      <c r="Y32" s="195">
        <v>23500</v>
      </c>
    </row>
    <row r="33" spans="1:26" s="306" customFormat="1" ht="35.25" customHeight="1">
      <c r="A33" s="297"/>
      <c r="B33" s="298"/>
      <c r="C33" s="299"/>
      <c r="D33" s="472" t="s">
        <v>153</v>
      </c>
      <c r="E33" s="472"/>
      <c r="F33" s="472"/>
      <c r="G33" s="472"/>
      <c r="H33" s="472"/>
      <c r="I33" s="472"/>
      <c r="J33" s="301">
        <v>5720000000</v>
      </c>
      <c r="K33" s="272">
        <v>203</v>
      </c>
      <c r="L33" s="273">
        <v>0</v>
      </c>
      <c r="M33" s="273">
        <v>0</v>
      </c>
      <c r="N33" s="274">
        <v>0</v>
      </c>
      <c r="O33" s="275"/>
      <c r="P33" s="276">
        <v>0</v>
      </c>
      <c r="Q33" s="471"/>
      <c r="R33" s="471"/>
      <c r="S33" s="471"/>
      <c r="T33" s="471"/>
      <c r="U33" s="277">
        <v>0</v>
      </c>
      <c r="V33" s="277">
        <v>0</v>
      </c>
      <c r="W33" s="215">
        <f t="shared" ref="W33:Y35" si="4">W34</f>
        <v>104800</v>
      </c>
      <c r="X33" s="215">
        <f t="shared" si="4"/>
        <v>108300</v>
      </c>
      <c r="Y33" s="215">
        <f t="shared" si="4"/>
        <v>112100</v>
      </c>
    </row>
    <row r="34" spans="1:26" s="302" customFormat="1" ht="42" customHeight="1">
      <c r="A34" s="450" t="s">
        <v>243</v>
      </c>
      <c r="B34" s="450"/>
      <c r="C34" s="450"/>
      <c r="D34" s="450"/>
      <c r="E34" s="450"/>
      <c r="F34" s="450"/>
      <c r="G34" s="450"/>
      <c r="H34" s="450"/>
      <c r="I34" s="450"/>
      <c r="J34" s="282">
        <v>5720051180</v>
      </c>
      <c r="K34" s="283">
        <v>200</v>
      </c>
      <c r="L34" s="284">
        <v>0</v>
      </c>
      <c r="M34" s="284">
        <v>0</v>
      </c>
      <c r="N34" s="285">
        <v>0</v>
      </c>
      <c r="O34" s="286"/>
      <c r="P34" s="287">
        <v>0</v>
      </c>
      <c r="Q34" s="468"/>
      <c r="R34" s="468"/>
      <c r="S34" s="468"/>
      <c r="T34" s="468"/>
      <c r="U34" s="288">
        <v>0</v>
      </c>
      <c r="V34" s="288">
        <v>0</v>
      </c>
      <c r="W34" s="249">
        <f t="shared" si="4"/>
        <v>104800</v>
      </c>
      <c r="X34" s="249">
        <f t="shared" si="4"/>
        <v>108300</v>
      </c>
      <c r="Y34" s="249">
        <f t="shared" si="4"/>
        <v>112100</v>
      </c>
    </row>
    <row r="35" spans="1:26">
      <c r="A35" s="293"/>
      <c r="B35" s="294"/>
      <c r="C35" s="469" t="s">
        <v>151</v>
      </c>
      <c r="D35" s="469"/>
      <c r="E35" s="469"/>
      <c r="F35" s="469"/>
      <c r="G35" s="469"/>
      <c r="H35" s="469"/>
      <c r="I35" s="469"/>
      <c r="J35" s="292">
        <v>5720051180</v>
      </c>
      <c r="K35" s="258">
        <v>203</v>
      </c>
      <c r="L35" s="290">
        <v>2</v>
      </c>
      <c r="M35" s="290">
        <v>0</v>
      </c>
      <c r="N35" s="291">
        <v>0</v>
      </c>
      <c r="O35" s="261"/>
      <c r="P35" s="262">
        <v>0</v>
      </c>
      <c r="Q35" s="464"/>
      <c r="R35" s="464"/>
      <c r="S35" s="464"/>
      <c r="T35" s="464"/>
      <c r="U35" s="263">
        <v>0</v>
      </c>
      <c r="V35" s="263">
        <v>0</v>
      </c>
      <c r="W35" s="196">
        <f>W36</f>
        <v>104800</v>
      </c>
      <c r="X35" s="196">
        <f t="shared" si="4"/>
        <v>108300</v>
      </c>
      <c r="Y35" s="196">
        <f t="shared" si="4"/>
        <v>112100</v>
      </c>
    </row>
    <row r="36" spans="1:26" ht="17.25" customHeight="1">
      <c r="A36" s="295"/>
      <c r="B36" s="296"/>
      <c r="C36" s="280"/>
      <c r="D36" s="281"/>
      <c r="E36" s="469" t="s">
        <v>152</v>
      </c>
      <c r="F36" s="469"/>
      <c r="G36" s="469"/>
      <c r="H36" s="469"/>
      <c r="I36" s="469"/>
      <c r="J36" s="292">
        <v>5720051180</v>
      </c>
      <c r="K36" s="258">
        <v>203</v>
      </c>
      <c r="L36" s="290">
        <v>2</v>
      </c>
      <c r="M36" s="290">
        <v>3</v>
      </c>
      <c r="N36" s="291">
        <v>0</v>
      </c>
      <c r="O36" s="261"/>
      <c r="P36" s="262">
        <v>0</v>
      </c>
      <c r="Q36" s="464"/>
      <c r="R36" s="464"/>
      <c r="S36" s="464"/>
      <c r="T36" s="464"/>
      <c r="U36" s="263">
        <v>0</v>
      </c>
      <c r="V36" s="263">
        <v>0</v>
      </c>
      <c r="W36" s="195">
        <f>W37+W38</f>
        <v>104800</v>
      </c>
      <c r="X36" s="195">
        <f>X37+X38</f>
        <v>108300</v>
      </c>
      <c r="Y36" s="195">
        <f>Y37+Y38</f>
        <v>112100</v>
      </c>
    </row>
    <row r="37" spans="1:26">
      <c r="A37" s="295"/>
      <c r="B37" s="296"/>
      <c r="C37" s="280"/>
      <c r="D37" s="281"/>
      <c r="E37" s="469" t="s">
        <v>154</v>
      </c>
      <c r="F37" s="469"/>
      <c r="G37" s="469"/>
      <c r="H37" s="469"/>
      <c r="I37" s="469"/>
      <c r="J37" s="292">
        <v>5720051180</v>
      </c>
      <c r="K37" s="258">
        <v>203</v>
      </c>
      <c r="L37" s="290">
        <v>2</v>
      </c>
      <c r="M37" s="290">
        <v>3</v>
      </c>
      <c r="N37" s="291">
        <v>120</v>
      </c>
      <c r="O37" s="261"/>
      <c r="P37" s="262">
        <v>0</v>
      </c>
      <c r="Q37" s="464"/>
      <c r="R37" s="464"/>
      <c r="S37" s="464"/>
      <c r="T37" s="464"/>
      <c r="U37" s="263">
        <v>0</v>
      </c>
      <c r="V37" s="263">
        <v>0</v>
      </c>
      <c r="W37" s="195">
        <v>102800</v>
      </c>
      <c r="X37" s="195">
        <v>106300</v>
      </c>
      <c r="Y37" s="195">
        <v>110000</v>
      </c>
    </row>
    <row r="38" spans="1:26" ht="31.5" customHeight="1">
      <c r="A38" s="295"/>
      <c r="B38" s="296"/>
      <c r="C38" s="280"/>
      <c r="D38" s="281"/>
      <c r="E38" s="281"/>
      <c r="F38" s="469" t="s">
        <v>145</v>
      </c>
      <c r="G38" s="469"/>
      <c r="H38" s="469"/>
      <c r="I38" s="469"/>
      <c r="J38" s="292">
        <v>5720051180</v>
      </c>
      <c r="K38" s="258">
        <v>203</v>
      </c>
      <c r="L38" s="290">
        <v>2</v>
      </c>
      <c r="M38" s="290">
        <v>3</v>
      </c>
      <c r="N38" s="291">
        <v>240</v>
      </c>
      <c r="O38" s="261"/>
      <c r="P38" s="262">
        <v>10000</v>
      </c>
      <c r="Q38" s="464"/>
      <c r="R38" s="464"/>
      <c r="S38" s="464"/>
      <c r="T38" s="464"/>
      <c r="U38" s="263">
        <v>0</v>
      </c>
      <c r="V38" s="263">
        <v>0</v>
      </c>
      <c r="W38" s="195">
        <v>2000</v>
      </c>
      <c r="X38" s="195">
        <v>2000</v>
      </c>
      <c r="Y38" s="195">
        <v>2100</v>
      </c>
    </row>
    <row r="39" spans="1:26" s="306" customFormat="1" ht="37.9" customHeight="1">
      <c r="A39" s="297"/>
      <c r="B39" s="298"/>
      <c r="C39" s="299"/>
      <c r="D39" s="472" t="s">
        <v>156</v>
      </c>
      <c r="E39" s="472"/>
      <c r="F39" s="472"/>
      <c r="G39" s="472"/>
      <c r="H39" s="472"/>
      <c r="I39" s="472"/>
      <c r="J39" s="301">
        <v>5730000000</v>
      </c>
      <c r="K39" s="272">
        <v>310</v>
      </c>
      <c r="L39" s="273">
        <v>0</v>
      </c>
      <c r="M39" s="273">
        <v>0</v>
      </c>
      <c r="N39" s="274">
        <v>0</v>
      </c>
      <c r="O39" s="275"/>
      <c r="P39" s="276">
        <v>0</v>
      </c>
      <c r="Q39" s="471"/>
      <c r="R39" s="471"/>
      <c r="S39" s="471"/>
      <c r="T39" s="471"/>
      <c r="U39" s="277">
        <v>0</v>
      </c>
      <c r="V39" s="277">
        <v>0</v>
      </c>
      <c r="W39" s="215">
        <f t="shared" ref="W39:Y42" si="5">W40</f>
        <v>80000</v>
      </c>
      <c r="X39" s="215">
        <f t="shared" si="5"/>
        <v>20000</v>
      </c>
      <c r="Y39" s="215">
        <f t="shared" si="5"/>
        <v>9100</v>
      </c>
    </row>
    <row r="40" spans="1:26" ht="45.6" customHeight="1">
      <c r="A40" s="480" t="s">
        <v>157</v>
      </c>
      <c r="B40" s="480"/>
      <c r="C40" s="480"/>
      <c r="D40" s="480"/>
      <c r="E40" s="480"/>
      <c r="F40" s="480"/>
      <c r="G40" s="480"/>
      <c r="H40" s="480"/>
      <c r="I40" s="480"/>
      <c r="J40" s="289" t="s">
        <v>238</v>
      </c>
      <c r="K40" s="258">
        <v>300</v>
      </c>
      <c r="L40" s="290">
        <v>0</v>
      </c>
      <c r="M40" s="290">
        <v>0</v>
      </c>
      <c r="N40" s="291">
        <v>0</v>
      </c>
      <c r="O40" s="261"/>
      <c r="P40" s="262">
        <v>0</v>
      </c>
      <c r="Q40" s="464"/>
      <c r="R40" s="464"/>
      <c r="S40" s="464"/>
      <c r="T40" s="464"/>
      <c r="U40" s="263">
        <v>0</v>
      </c>
      <c r="V40" s="263">
        <v>0</v>
      </c>
      <c r="W40" s="195">
        <f t="shared" si="5"/>
        <v>80000</v>
      </c>
      <c r="X40" s="195">
        <f t="shared" si="5"/>
        <v>20000</v>
      </c>
      <c r="Y40" s="195">
        <f t="shared" si="5"/>
        <v>9100</v>
      </c>
    </row>
    <row r="41" spans="1:26" ht="33" customHeight="1">
      <c r="A41" s="293"/>
      <c r="B41" s="294"/>
      <c r="C41" s="469" t="s">
        <v>155</v>
      </c>
      <c r="D41" s="469"/>
      <c r="E41" s="469"/>
      <c r="F41" s="469"/>
      <c r="G41" s="469"/>
      <c r="H41" s="469"/>
      <c r="I41" s="469"/>
      <c r="J41" s="289" t="s">
        <v>238</v>
      </c>
      <c r="K41" s="258">
        <v>310</v>
      </c>
      <c r="L41" s="290">
        <v>3</v>
      </c>
      <c r="M41" s="290">
        <v>0</v>
      </c>
      <c r="N41" s="291">
        <v>0</v>
      </c>
      <c r="O41" s="261"/>
      <c r="P41" s="262">
        <v>0</v>
      </c>
      <c r="Q41" s="464"/>
      <c r="R41" s="464"/>
      <c r="S41" s="464"/>
      <c r="T41" s="464"/>
      <c r="U41" s="263">
        <v>0</v>
      </c>
      <c r="V41" s="263">
        <v>0</v>
      </c>
      <c r="W41" s="195">
        <f t="shared" si="5"/>
        <v>80000</v>
      </c>
      <c r="X41" s="195">
        <f t="shared" si="5"/>
        <v>20000</v>
      </c>
      <c r="Y41" s="195">
        <f t="shared" si="5"/>
        <v>9100</v>
      </c>
    </row>
    <row r="42" spans="1:26" ht="36" customHeight="1">
      <c r="A42" s="295"/>
      <c r="B42" s="296"/>
      <c r="C42" s="280"/>
      <c r="D42" s="281"/>
      <c r="E42" s="469" t="s">
        <v>219</v>
      </c>
      <c r="F42" s="469"/>
      <c r="G42" s="469"/>
      <c r="H42" s="469"/>
      <c r="I42" s="469"/>
      <c r="J42" s="292">
        <v>5730095020</v>
      </c>
      <c r="K42" s="258">
        <v>310</v>
      </c>
      <c r="L42" s="290">
        <v>3</v>
      </c>
      <c r="M42" s="290">
        <v>10</v>
      </c>
      <c r="N42" s="291">
        <v>0</v>
      </c>
      <c r="O42" s="261"/>
      <c r="P42" s="262">
        <v>0</v>
      </c>
      <c r="Q42" s="464"/>
      <c r="R42" s="464"/>
      <c r="S42" s="464"/>
      <c r="T42" s="464"/>
      <c r="U42" s="263">
        <v>0</v>
      </c>
      <c r="V42" s="263">
        <v>0</v>
      </c>
      <c r="W42" s="195">
        <f t="shared" si="5"/>
        <v>80000</v>
      </c>
      <c r="X42" s="195">
        <f t="shared" si="5"/>
        <v>20000</v>
      </c>
      <c r="Y42" s="195">
        <f t="shared" si="5"/>
        <v>9100</v>
      </c>
    </row>
    <row r="43" spans="1:26" ht="33" customHeight="1">
      <c r="A43" s="295"/>
      <c r="B43" s="296"/>
      <c r="C43" s="280"/>
      <c r="D43" s="281"/>
      <c r="E43" s="281"/>
      <c r="F43" s="469" t="s">
        <v>145</v>
      </c>
      <c r="G43" s="469"/>
      <c r="H43" s="469"/>
      <c r="I43" s="469"/>
      <c r="J43" s="292">
        <v>5730095020</v>
      </c>
      <c r="K43" s="258">
        <v>310</v>
      </c>
      <c r="L43" s="290">
        <v>3</v>
      </c>
      <c r="M43" s="290">
        <v>10</v>
      </c>
      <c r="N43" s="291">
        <v>240</v>
      </c>
      <c r="O43" s="261"/>
      <c r="P43" s="262">
        <v>10000</v>
      </c>
      <c r="Q43" s="464"/>
      <c r="R43" s="464"/>
      <c r="S43" s="464"/>
      <c r="T43" s="464"/>
      <c r="U43" s="263">
        <v>0</v>
      </c>
      <c r="V43" s="263">
        <v>0</v>
      </c>
      <c r="W43" s="195">
        <v>80000</v>
      </c>
      <c r="X43" s="195">
        <v>20000</v>
      </c>
      <c r="Y43" s="195">
        <v>9100</v>
      </c>
    </row>
    <row r="44" spans="1:26" s="306" customFormat="1" ht="44.45" customHeight="1">
      <c r="A44" s="297"/>
      <c r="B44" s="298"/>
      <c r="C44" s="307"/>
      <c r="D44" s="472" t="s">
        <v>159</v>
      </c>
      <c r="E44" s="472"/>
      <c r="F44" s="472"/>
      <c r="G44" s="472"/>
      <c r="H44" s="472"/>
      <c r="I44" s="472"/>
      <c r="J44" s="301">
        <v>5740000000</v>
      </c>
      <c r="K44" s="272">
        <v>409</v>
      </c>
      <c r="L44" s="273">
        <v>0</v>
      </c>
      <c r="M44" s="273">
        <v>0</v>
      </c>
      <c r="N44" s="274">
        <v>0</v>
      </c>
      <c r="O44" s="275"/>
      <c r="P44" s="276">
        <v>0</v>
      </c>
      <c r="Q44" s="471"/>
      <c r="R44" s="471"/>
      <c r="S44" s="471"/>
      <c r="T44" s="471"/>
      <c r="U44" s="277">
        <v>0</v>
      </c>
      <c r="V44" s="277">
        <v>0</v>
      </c>
      <c r="W44" s="215">
        <f t="shared" ref="W44:Y47" si="6">W45</f>
        <v>1664407</v>
      </c>
      <c r="X44" s="215">
        <f t="shared" si="6"/>
        <v>702000</v>
      </c>
      <c r="Y44" s="215">
        <f t="shared" si="6"/>
        <v>717000</v>
      </c>
    </row>
    <row r="45" spans="1:26">
      <c r="A45" s="293"/>
      <c r="B45" s="294"/>
      <c r="C45" s="473" t="s">
        <v>239</v>
      </c>
      <c r="D45" s="473"/>
      <c r="E45" s="473"/>
      <c r="F45" s="473"/>
      <c r="G45" s="473"/>
      <c r="H45" s="473"/>
      <c r="I45" s="473"/>
      <c r="J45" s="289" t="s">
        <v>240</v>
      </c>
      <c r="K45" s="258">
        <v>409</v>
      </c>
      <c r="L45" s="290">
        <v>0</v>
      </c>
      <c r="M45" s="290">
        <v>0</v>
      </c>
      <c r="N45" s="291">
        <v>0</v>
      </c>
      <c r="O45" s="261"/>
      <c r="P45" s="262">
        <v>0</v>
      </c>
      <c r="Q45" s="464"/>
      <c r="R45" s="464"/>
      <c r="S45" s="464"/>
      <c r="T45" s="464"/>
      <c r="U45" s="263">
        <v>0</v>
      </c>
      <c r="V45" s="263">
        <v>0</v>
      </c>
      <c r="W45" s="195">
        <f>W46</f>
        <v>1664407</v>
      </c>
      <c r="X45" s="195">
        <f t="shared" si="6"/>
        <v>702000</v>
      </c>
      <c r="Y45" s="195">
        <f t="shared" si="6"/>
        <v>717000</v>
      </c>
    </row>
    <row r="46" spans="1:26" ht="15.75" customHeight="1">
      <c r="A46" s="293"/>
      <c r="B46" s="294"/>
      <c r="C46" s="451" t="s">
        <v>158</v>
      </c>
      <c r="D46" s="451"/>
      <c r="E46" s="451"/>
      <c r="F46" s="451"/>
      <c r="G46" s="451"/>
      <c r="H46" s="451"/>
      <c r="I46" s="451"/>
      <c r="J46" s="289" t="s">
        <v>240</v>
      </c>
      <c r="K46" s="258">
        <v>409</v>
      </c>
      <c r="L46" s="290">
        <v>4</v>
      </c>
      <c r="M46" s="290">
        <v>0</v>
      </c>
      <c r="N46" s="291">
        <v>0</v>
      </c>
      <c r="O46" s="261"/>
      <c r="P46" s="262">
        <v>0</v>
      </c>
      <c r="Q46" s="464"/>
      <c r="R46" s="464"/>
      <c r="S46" s="464"/>
      <c r="T46" s="464"/>
      <c r="U46" s="263">
        <v>0</v>
      </c>
      <c r="V46" s="263">
        <v>0</v>
      </c>
      <c r="W46" s="195">
        <f>W47</f>
        <v>1664407</v>
      </c>
      <c r="X46" s="195">
        <f t="shared" si="6"/>
        <v>702000</v>
      </c>
      <c r="Y46" s="195">
        <f t="shared" si="6"/>
        <v>717000</v>
      </c>
    </row>
    <row r="47" spans="1:26" ht="14.25" customHeight="1">
      <c r="A47" s="295"/>
      <c r="B47" s="296"/>
      <c r="C47" s="308"/>
      <c r="D47" s="281"/>
      <c r="E47" s="469" t="s">
        <v>174</v>
      </c>
      <c r="F47" s="469"/>
      <c r="G47" s="469"/>
      <c r="H47" s="469"/>
      <c r="I47" s="469"/>
      <c r="J47" s="292">
        <v>5740095280</v>
      </c>
      <c r="K47" s="258">
        <v>409</v>
      </c>
      <c r="L47" s="290">
        <v>4</v>
      </c>
      <c r="M47" s="290">
        <v>9</v>
      </c>
      <c r="N47" s="291">
        <v>0</v>
      </c>
      <c r="O47" s="261"/>
      <c r="P47" s="262">
        <v>0</v>
      </c>
      <c r="Q47" s="464"/>
      <c r="R47" s="464"/>
      <c r="S47" s="464"/>
      <c r="T47" s="464"/>
      <c r="U47" s="263">
        <v>0</v>
      </c>
      <c r="V47" s="263">
        <v>0</v>
      </c>
      <c r="W47" s="195">
        <f t="shared" si="6"/>
        <v>1664407</v>
      </c>
      <c r="X47" s="195">
        <f t="shared" si="6"/>
        <v>702000</v>
      </c>
      <c r="Y47" s="195">
        <f t="shared" si="6"/>
        <v>717000</v>
      </c>
    </row>
    <row r="48" spans="1:26" ht="32.25" customHeight="1">
      <c r="A48" s="295"/>
      <c r="B48" s="296"/>
      <c r="C48" s="308"/>
      <c r="D48" s="281"/>
      <c r="E48" s="281"/>
      <c r="F48" s="469" t="s">
        <v>145</v>
      </c>
      <c r="G48" s="469"/>
      <c r="H48" s="469"/>
      <c r="I48" s="469"/>
      <c r="J48" s="292">
        <v>5740095280</v>
      </c>
      <c r="K48" s="258">
        <v>409</v>
      </c>
      <c r="L48" s="290">
        <v>4</v>
      </c>
      <c r="M48" s="290">
        <v>9</v>
      </c>
      <c r="N48" s="291">
        <v>240</v>
      </c>
      <c r="O48" s="261"/>
      <c r="P48" s="262">
        <v>10000</v>
      </c>
      <c r="Q48" s="464"/>
      <c r="R48" s="464"/>
      <c r="S48" s="464"/>
      <c r="T48" s="464"/>
      <c r="U48" s="263">
        <v>0</v>
      </c>
      <c r="V48" s="263">
        <v>0</v>
      </c>
      <c r="W48" s="195">
        <v>1664407</v>
      </c>
      <c r="X48" s="195">
        <v>702000</v>
      </c>
      <c r="Y48" s="195">
        <v>717000</v>
      </c>
      <c r="Z48" s="309"/>
    </row>
    <row r="49" spans="1:25" s="306" customFormat="1" ht="32.25" customHeight="1">
      <c r="A49" s="297"/>
      <c r="B49" s="298"/>
      <c r="C49" s="307"/>
      <c r="D49" s="470" t="s">
        <v>164</v>
      </c>
      <c r="E49" s="470"/>
      <c r="F49" s="470"/>
      <c r="G49" s="470"/>
      <c r="H49" s="470"/>
      <c r="I49" s="470"/>
      <c r="J49" s="301">
        <v>5750000000</v>
      </c>
      <c r="K49" s="272">
        <v>503</v>
      </c>
      <c r="L49" s="273">
        <v>0</v>
      </c>
      <c r="M49" s="273">
        <v>0</v>
      </c>
      <c r="N49" s="274">
        <v>0</v>
      </c>
      <c r="O49" s="275"/>
      <c r="P49" s="276">
        <v>0</v>
      </c>
      <c r="Q49" s="471"/>
      <c r="R49" s="471"/>
      <c r="S49" s="471"/>
      <c r="T49" s="471"/>
      <c r="U49" s="277">
        <v>0</v>
      </c>
      <c r="V49" s="277">
        <v>0</v>
      </c>
      <c r="W49" s="215">
        <f>W50</f>
        <v>941512</v>
      </c>
      <c r="X49" s="215">
        <f>X50</f>
        <v>30000</v>
      </c>
      <c r="Y49" s="215">
        <f>Y50</f>
        <v>50000</v>
      </c>
    </row>
    <row r="50" spans="1:25" ht="31.5" customHeight="1">
      <c r="A50" s="450" t="s">
        <v>165</v>
      </c>
      <c r="B50" s="450"/>
      <c r="C50" s="450"/>
      <c r="D50" s="450"/>
      <c r="E50" s="450"/>
      <c r="F50" s="450"/>
      <c r="G50" s="450"/>
      <c r="H50" s="450"/>
      <c r="I50" s="450"/>
      <c r="J50" s="310" t="s">
        <v>241</v>
      </c>
      <c r="K50" s="283">
        <v>500</v>
      </c>
      <c r="L50" s="284">
        <v>0</v>
      </c>
      <c r="M50" s="284">
        <v>0</v>
      </c>
      <c r="N50" s="285">
        <v>0</v>
      </c>
      <c r="O50" s="286"/>
      <c r="P50" s="287">
        <v>0</v>
      </c>
      <c r="Q50" s="468"/>
      <c r="R50" s="468"/>
      <c r="S50" s="468"/>
      <c r="T50" s="468"/>
      <c r="U50" s="288">
        <v>0</v>
      </c>
      <c r="V50" s="288">
        <v>0</v>
      </c>
      <c r="W50" s="216">
        <f t="shared" ref="W50:Y51" si="7">W51</f>
        <v>941512</v>
      </c>
      <c r="X50" s="216">
        <f t="shared" si="7"/>
        <v>30000</v>
      </c>
      <c r="Y50" s="216">
        <f t="shared" si="7"/>
        <v>50000</v>
      </c>
    </row>
    <row r="51" spans="1:25" ht="15" customHeight="1">
      <c r="A51" s="293"/>
      <c r="B51" s="294"/>
      <c r="C51" s="451" t="s">
        <v>162</v>
      </c>
      <c r="D51" s="451"/>
      <c r="E51" s="451"/>
      <c r="F51" s="451"/>
      <c r="G51" s="451"/>
      <c r="H51" s="451"/>
      <c r="I51" s="451"/>
      <c r="J51" s="289" t="s">
        <v>241</v>
      </c>
      <c r="K51" s="258">
        <v>503</v>
      </c>
      <c r="L51" s="290">
        <v>5</v>
      </c>
      <c r="M51" s="290">
        <v>0</v>
      </c>
      <c r="N51" s="291">
        <v>0</v>
      </c>
      <c r="O51" s="261"/>
      <c r="P51" s="262">
        <v>0</v>
      </c>
      <c r="Q51" s="464"/>
      <c r="R51" s="464"/>
      <c r="S51" s="464"/>
      <c r="T51" s="464"/>
      <c r="U51" s="263">
        <v>0</v>
      </c>
      <c r="V51" s="263">
        <v>0</v>
      </c>
      <c r="W51" s="195">
        <f>W52+W54</f>
        <v>941512</v>
      </c>
      <c r="X51" s="195">
        <f t="shared" si="7"/>
        <v>30000</v>
      </c>
      <c r="Y51" s="195">
        <f t="shared" si="7"/>
        <v>50000</v>
      </c>
    </row>
    <row r="52" spans="1:25" ht="18.75" customHeight="1">
      <c r="A52" s="295"/>
      <c r="B52" s="296"/>
      <c r="C52" s="308"/>
      <c r="D52" s="311"/>
      <c r="E52" s="451" t="s">
        <v>163</v>
      </c>
      <c r="F52" s="451"/>
      <c r="G52" s="451"/>
      <c r="H52" s="451"/>
      <c r="I52" s="451"/>
      <c r="J52" s="292">
        <v>5750095310</v>
      </c>
      <c r="K52" s="258">
        <v>503</v>
      </c>
      <c r="L52" s="290">
        <v>5</v>
      </c>
      <c r="M52" s="290">
        <v>3</v>
      </c>
      <c r="N52" s="291">
        <v>0</v>
      </c>
      <c r="O52" s="261"/>
      <c r="P52" s="262">
        <v>0</v>
      </c>
      <c r="Q52" s="464"/>
      <c r="R52" s="464"/>
      <c r="S52" s="464"/>
      <c r="T52" s="464"/>
      <c r="U52" s="263">
        <v>0</v>
      </c>
      <c r="V52" s="263">
        <v>0</v>
      </c>
      <c r="W52" s="195">
        <f>W53</f>
        <v>446000</v>
      </c>
      <c r="X52" s="195">
        <f>X53</f>
        <v>30000</v>
      </c>
      <c r="Y52" s="195">
        <f>Y53</f>
        <v>50000</v>
      </c>
    </row>
    <row r="53" spans="1:25" ht="30" customHeight="1">
      <c r="A53" s="295"/>
      <c r="B53" s="296"/>
      <c r="C53" s="308"/>
      <c r="D53" s="311"/>
      <c r="E53" s="311"/>
      <c r="F53" s="451" t="s">
        <v>145</v>
      </c>
      <c r="G53" s="451"/>
      <c r="H53" s="451"/>
      <c r="I53" s="451"/>
      <c r="J53" s="292">
        <v>5750095310</v>
      </c>
      <c r="K53" s="258">
        <v>503</v>
      </c>
      <c r="L53" s="290">
        <v>5</v>
      </c>
      <c r="M53" s="290">
        <v>3</v>
      </c>
      <c r="N53" s="291">
        <v>240</v>
      </c>
      <c r="O53" s="261"/>
      <c r="P53" s="262">
        <v>10000</v>
      </c>
      <c r="Q53" s="464"/>
      <c r="R53" s="464"/>
      <c r="S53" s="464"/>
      <c r="T53" s="464"/>
      <c r="U53" s="263">
        <v>0</v>
      </c>
      <c r="V53" s="263">
        <v>0</v>
      </c>
      <c r="W53" s="195">
        <v>446000</v>
      </c>
      <c r="X53" s="195">
        <v>30000</v>
      </c>
      <c r="Y53" s="195">
        <v>50000</v>
      </c>
    </row>
    <row r="54" spans="1:25" ht="30" customHeight="1">
      <c r="A54" s="295"/>
      <c r="B54" s="296"/>
      <c r="C54" s="308"/>
      <c r="D54" s="311"/>
      <c r="E54" s="311"/>
      <c r="F54" s="311"/>
      <c r="G54" s="498" t="s">
        <v>206</v>
      </c>
      <c r="H54" s="499"/>
      <c r="I54" s="500"/>
      <c r="J54" s="282" t="s">
        <v>205</v>
      </c>
      <c r="K54" s="283"/>
      <c r="L54" s="284">
        <v>0</v>
      </c>
      <c r="M54" s="284">
        <v>0</v>
      </c>
      <c r="N54" s="285">
        <v>0</v>
      </c>
      <c r="O54" s="286"/>
      <c r="P54" s="287"/>
      <c r="Q54" s="288"/>
      <c r="R54" s="288"/>
      <c r="S54" s="288"/>
      <c r="T54" s="288"/>
      <c r="U54" s="288"/>
      <c r="V54" s="288"/>
      <c r="W54" s="216">
        <f t="shared" ref="W54:Y56" si="8">W55</f>
        <v>495512</v>
      </c>
      <c r="X54" s="216">
        <f t="shared" si="8"/>
        <v>0</v>
      </c>
      <c r="Y54" s="216">
        <f t="shared" si="8"/>
        <v>0</v>
      </c>
    </row>
    <row r="55" spans="1:25" ht="18" customHeight="1">
      <c r="A55" s="295"/>
      <c r="B55" s="296"/>
      <c r="C55" s="308"/>
      <c r="D55" s="311"/>
      <c r="E55" s="311"/>
      <c r="F55" s="311"/>
      <c r="G55" s="446" t="s">
        <v>162</v>
      </c>
      <c r="H55" s="447"/>
      <c r="I55" s="448"/>
      <c r="J55" s="292" t="s">
        <v>205</v>
      </c>
      <c r="K55" s="258"/>
      <c r="L55" s="290">
        <v>5</v>
      </c>
      <c r="M55" s="290">
        <v>0</v>
      </c>
      <c r="N55" s="291">
        <v>0</v>
      </c>
      <c r="O55" s="261"/>
      <c r="P55" s="262"/>
      <c r="Q55" s="263"/>
      <c r="R55" s="263"/>
      <c r="S55" s="263"/>
      <c r="T55" s="263"/>
      <c r="U55" s="263"/>
      <c r="V55" s="263"/>
      <c r="W55" s="195">
        <f t="shared" si="8"/>
        <v>495512</v>
      </c>
      <c r="X55" s="195">
        <f t="shared" si="8"/>
        <v>0</v>
      </c>
      <c r="Y55" s="195">
        <f t="shared" si="8"/>
        <v>0</v>
      </c>
    </row>
    <row r="56" spans="1:25" ht="18.75" customHeight="1">
      <c r="A56" s="295"/>
      <c r="B56" s="296"/>
      <c r="C56" s="308"/>
      <c r="D56" s="311"/>
      <c r="E56" s="311"/>
      <c r="F56" s="311"/>
      <c r="G56" s="446" t="s">
        <v>163</v>
      </c>
      <c r="H56" s="447"/>
      <c r="I56" s="448"/>
      <c r="J56" s="292" t="s">
        <v>205</v>
      </c>
      <c r="K56" s="258"/>
      <c r="L56" s="290">
        <v>5</v>
      </c>
      <c r="M56" s="290">
        <v>3</v>
      </c>
      <c r="N56" s="291">
        <v>0</v>
      </c>
      <c r="O56" s="261"/>
      <c r="P56" s="262"/>
      <c r="Q56" s="263"/>
      <c r="R56" s="263"/>
      <c r="S56" s="263"/>
      <c r="T56" s="263"/>
      <c r="U56" s="263"/>
      <c r="V56" s="263"/>
      <c r="W56" s="195">
        <f t="shared" si="8"/>
        <v>495512</v>
      </c>
      <c r="X56" s="195">
        <f t="shared" si="8"/>
        <v>0</v>
      </c>
      <c r="Y56" s="195">
        <f t="shared" si="8"/>
        <v>0</v>
      </c>
    </row>
    <row r="57" spans="1:25" ht="30" customHeight="1">
      <c r="A57" s="295"/>
      <c r="B57" s="296"/>
      <c r="C57" s="308"/>
      <c r="D57" s="311"/>
      <c r="E57" s="311"/>
      <c r="F57" s="311"/>
      <c r="G57" s="446" t="s">
        <v>145</v>
      </c>
      <c r="H57" s="447"/>
      <c r="I57" s="448"/>
      <c r="J57" s="292" t="s">
        <v>205</v>
      </c>
      <c r="K57" s="258"/>
      <c r="L57" s="290">
        <v>5</v>
      </c>
      <c r="M57" s="290">
        <v>3</v>
      </c>
      <c r="N57" s="291">
        <v>240</v>
      </c>
      <c r="O57" s="261"/>
      <c r="P57" s="262"/>
      <c r="Q57" s="263"/>
      <c r="R57" s="263"/>
      <c r="S57" s="263"/>
      <c r="T57" s="263"/>
      <c r="U57" s="263"/>
      <c r="V57" s="263"/>
      <c r="W57" s="195">
        <v>495512</v>
      </c>
      <c r="X57" s="195">
        <v>0</v>
      </c>
      <c r="Y57" s="195">
        <v>0</v>
      </c>
    </row>
    <row r="58" spans="1:25" s="306" customFormat="1" ht="33.75" customHeight="1">
      <c r="A58" s="297"/>
      <c r="B58" s="298"/>
      <c r="C58" s="307"/>
      <c r="D58" s="449" t="s">
        <v>168</v>
      </c>
      <c r="E58" s="449"/>
      <c r="F58" s="449"/>
      <c r="G58" s="449"/>
      <c r="H58" s="449"/>
      <c r="I58" s="449"/>
      <c r="J58" s="301">
        <v>5760000000</v>
      </c>
      <c r="K58" s="272">
        <v>801</v>
      </c>
      <c r="L58" s="273">
        <v>0</v>
      </c>
      <c r="M58" s="273">
        <v>0</v>
      </c>
      <c r="N58" s="274">
        <v>0</v>
      </c>
      <c r="O58" s="275"/>
      <c r="P58" s="276">
        <v>0</v>
      </c>
      <c r="Q58" s="471"/>
      <c r="R58" s="471"/>
      <c r="S58" s="471"/>
      <c r="T58" s="471"/>
      <c r="U58" s="277">
        <v>0</v>
      </c>
      <c r="V58" s="277">
        <v>0</v>
      </c>
      <c r="W58" s="217">
        <f t="shared" ref="W58:Y59" si="9">W59</f>
        <v>2453658</v>
      </c>
      <c r="X58" s="217">
        <f t="shared" si="9"/>
        <v>1780520</v>
      </c>
      <c r="Y58" s="217">
        <f t="shared" si="9"/>
        <v>1744320</v>
      </c>
    </row>
    <row r="59" spans="1:25" ht="51" customHeight="1">
      <c r="A59" s="450" t="s">
        <v>175</v>
      </c>
      <c r="B59" s="450"/>
      <c r="C59" s="450"/>
      <c r="D59" s="450"/>
      <c r="E59" s="450"/>
      <c r="F59" s="450"/>
      <c r="G59" s="450"/>
      <c r="H59" s="450"/>
      <c r="I59" s="450"/>
      <c r="J59" s="310" t="s">
        <v>242</v>
      </c>
      <c r="K59" s="283">
        <v>800</v>
      </c>
      <c r="L59" s="284">
        <v>0</v>
      </c>
      <c r="M59" s="284">
        <v>0</v>
      </c>
      <c r="N59" s="285">
        <v>0</v>
      </c>
      <c r="O59" s="286"/>
      <c r="P59" s="287">
        <v>0</v>
      </c>
      <c r="Q59" s="468"/>
      <c r="R59" s="468"/>
      <c r="S59" s="468"/>
      <c r="T59" s="468"/>
      <c r="U59" s="288">
        <v>0</v>
      </c>
      <c r="V59" s="288">
        <v>0</v>
      </c>
      <c r="W59" s="216">
        <f t="shared" si="9"/>
        <v>2453658</v>
      </c>
      <c r="X59" s="216">
        <f t="shared" si="9"/>
        <v>1780520</v>
      </c>
      <c r="Y59" s="216">
        <f t="shared" si="9"/>
        <v>1744320</v>
      </c>
    </row>
    <row r="60" spans="1:25">
      <c r="A60" s="295"/>
      <c r="B60" s="296"/>
      <c r="C60" s="451" t="s">
        <v>166</v>
      </c>
      <c r="D60" s="451"/>
      <c r="E60" s="451"/>
      <c r="F60" s="451"/>
      <c r="G60" s="451"/>
      <c r="H60" s="451"/>
      <c r="I60" s="451"/>
      <c r="J60" s="289" t="s">
        <v>242</v>
      </c>
      <c r="K60" s="258">
        <v>801</v>
      </c>
      <c r="L60" s="290">
        <v>8</v>
      </c>
      <c r="M60" s="290">
        <v>0</v>
      </c>
      <c r="N60" s="291">
        <v>0</v>
      </c>
      <c r="O60" s="261"/>
      <c r="P60" s="262">
        <v>0</v>
      </c>
      <c r="Q60" s="464"/>
      <c r="R60" s="464"/>
      <c r="S60" s="464"/>
      <c r="T60" s="464"/>
      <c r="U60" s="263">
        <v>0</v>
      </c>
      <c r="V60" s="263">
        <v>0</v>
      </c>
      <c r="W60" s="195">
        <f>W61+W63+W67</f>
        <v>2453658</v>
      </c>
      <c r="X60" s="195">
        <f>X61+X63+X67</f>
        <v>1780520</v>
      </c>
      <c r="Y60" s="195">
        <f>Y61+Y63+Y67</f>
        <v>1744320</v>
      </c>
    </row>
    <row r="61" spans="1:25" ht="15.75" customHeight="1">
      <c r="A61" s="295"/>
      <c r="B61" s="296"/>
      <c r="C61" s="308"/>
      <c r="D61" s="311"/>
      <c r="E61" s="311"/>
      <c r="F61" s="451" t="s">
        <v>167</v>
      </c>
      <c r="G61" s="451"/>
      <c r="H61" s="451"/>
      <c r="I61" s="451"/>
      <c r="J61" s="292">
        <v>5760075080</v>
      </c>
      <c r="K61" s="258">
        <v>502</v>
      </c>
      <c r="L61" s="290">
        <v>8</v>
      </c>
      <c r="M61" s="290">
        <v>1</v>
      </c>
      <c r="N61" s="291">
        <v>0</v>
      </c>
      <c r="O61" s="261"/>
      <c r="P61" s="262">
        <v>10000</v>
      </c>
      <c r="Q61" s="464"/>
      <c r="R61" s="464"/>
      <c r="S61" s="464"/>
      <c r="T61" s="464"/>
      <c r="U61" s="263">
        <v>0</v>
      </c>
      <c r="V61" s="263">
        <v>0</v>
      </c>
      <c r="W61" s="195">
        <f>W62</f>
        <v>1395790</v>
      </c>
      <c r="X61" s="195">
        <f>X62</f>
        <v>1643520</v>
      </c>
      <c r="Y61" s="195">
        <f>Y62</f>
        <v>1643520</v>
      </c>
    </row>
    <row r="62" spans="1:25" ht="18" customHeight="1">
      <c r="A62" s="295"/>
      <c r="B62" s="296"/>
      <c r="C62" s="308"/>
      <c r="D62" s="311"/>
      <c r="E62" s="311"/>
      <c r="F62" s="451" t="s">
        <v>147</v>
      </c>
      <c r="G62" s="451"/>
      <c r="H62" s="451"/>
      <c r="I62" s="451"/>
      <c r="J62" s="292">
        <v>5760075080</v>
      </c>
      <c r="K62" s="258">
        <v>502</v>
      </c>
      <c r="L62" s="290">
        <v>8</v>
      </c>
      <c r="M62" s="290">
        <v>1</v>
      </c>
      <c r="N62" s="291">
        <v>540</v>
      </c>
      <c r="O62" s="261"/>
      <c r="P62" s="262">
        <v>10000</v>
      </c>
      <c r="Q62" s="464"/>
      <c r="R62" s="464"/>
      <c r="S62" s="464"/>
      <c r="T62" s="464"/>
      <c r="U62" s="263">
        <v>0</v>
      </c>
      <c r="V62" s="263">
        <v>0</v>
      </c>
      <c r="W62" s="196">
        <v>1395790</v>
      </c>
      <c r="X62" s="196">
        <v>1643520</v>
      </c>
      <c r="Y62" s="196">
        <v>1643520</v>
      </c>
    </row>
    <row r="63" spans="1:25" ht="32.25" customHeight="1">
      <c r="A63" s="295"/>
      <c r="B63" s="296"/>
      <c r="C63" s="308"/>
      <c r="D63" s="312"/>
      <c r="E63" s="312"/>
      <c r="F63" s="312"/>
      <c r="G63" s="312"/>
      <c r="H63" s="312"/>
      <c r="I63" s="313" t="s">
        <v>169</v>
      </c>
      <c r="J63" s="282">
        <v>5760095220</v>
      </c>
      <c r="K63" s="283"/>
      <c r="L63" s="284">
        <v>0</v>
      </c>
      <c r="M63" s="284">
        <v>0</v>
      </c>
      <c r="N63" s="285">
        <v>0</v>
      </c>
      <c r="O63" s="286"/>
      <c r="P63" s="287"/>
      <c r="Q63" s="288"/>
      <c r="R63" s="288"/>
      <c r="S63" s="288"/>
      <c r="T63" s="288"/>
      <c r="U63" s="288"/>
      <c r="V63" s="288"/>
      <c r="W63" s="249">
        <f>W64</f>
        <v>810138</v>
      </c>
      <c r="X63" s="249">
        <f t="shared" ref="X63:Y65" si="10">X64</f>
        <v>137000</v>
      </c>
      <c r="Y63" s="249">
        <f t="shared" si="10"/>
        <v>100800</v>
      </c>
    </row>
    <row r="64" spans="1:25" ht="17.25" customHeight="1">
      <c r="A64" s="295"/>
      <c r="B64" s="296"/>
      <c r="C64" s="308"/>
      <c r="D64" s="312"/>
      <c r="E64" s="312"/>
      <c r="F64" s="314"/>
      <c r="G64" s="484" t="s">
        <v>166</v>
      </c>
      <c r="H64" s="485"/>
      <c r="I64" s="486"/>
      <c r="J64" s="292">
        <v>5760095220</v>
      </c>
      <c r="K64" s="258"/>
      <c r="L64" s="290">
        <v>8</v>
      </c>
      <c r="M64" s="290">
        <v>0</v>
      </c>
      <c r="N64" s="291">
        <v>0</v>
      </c>
      <c r="O64" s="261"/>
      <c r="P64" s="262"/>
      <c r="Q64" s="315"/>
      <c r="R64" s="316"/>
      <c r="S64" s="316"/>
      <c r="T64" s="317"/>
      <c r="U64" s="263"/>
      <c r="V64" s="263"/>
      <c r="W64" s="196">
        <f>W65</f>
        <v>810138</v>
      </c>
      <c r="X64" s="196">
        <f t="shared" si="10"/>
        <v>137000</v>
      </c>
      <c r="Y64" s="196">
        <f t="shared" si="10"/>
        <v>100800</v>
      </c>
    </row>
    <row r="65" spans="1:25" ht="15.75" customHeight="1">
      <c r="A65" s="295"/>
      <c r="B65" s="296"/>
      <c r="C65" s="308"/>
      <c r="D65" s="312"/>
      <c r="E65" s="312"/>
      <c r="F65" s="314"/>
      <c r="G65" s="484" t="s">
        <v>167</v>
      </c>
      <c r="H65" s="485"/>
      <c r="I65" s="486"/>
      <c r="J65" s="292">
        <v>5760095220</v>
      </c>
      <c r="K65" s="258"/>
      <c r="L65" s="290">
        <v>8</v>
      </c>
      <c r="M65" s="290">
        <v>1</v>
      </c>
      <c r="N65" s="291">
        <v>0</v>
      </c>
      <c r="O65" s="261"/>
      <c r="P65" s="262"/>
      <c r="Q65" s="315"/>
      <c r="R65" s="316"/>
      <c r="S65" s="316"/>
      <c r="T65" s="317"/>
      <c r="U65" s="263"/>
      <c r="V65" s="263"/>
      <c r="W65" s="196">
        <f>W66</f>
        <v>810138</v>
      </c>
      <c r="X65" s="196">
        <f t="shared" si="10"/>
        <v>137000</v>
      </c>
      <c r="Y65" s="196">
        <f t="shared" si="10"/>
        <v>100800</v>
      </c>
    </row>
    <row r="66" spans="1:25" ht="29.25" customHeight="1">
      <c r="A66" s="295"/>
      <c r="B66" s="296"/>
      <c r="C66" s="308"/>
      <c r="D66" s="312"/>
      <c r="E66" s="312"/>
      <c r="F66" s="487" t="s">
        <v>145</v>
      </c>
      <c r="G66" s="488"/>
      <c r="H66" s="488"/>
      <c r="I66" s="489"/>
      <c r="J66" s="292">
        <v>5760095220</v>
      </c>
      <c r="K66" s="258">
        <v>801</v>
      </c>
      <c r="L66" s="290">
        <v>8</v>
      </c>
      <c r="M66" s="290">
        <v>1</v>
      </c>
      <c r="N66" s="291">
        <v>240</v>
      </c>
      <c r="O66" s="261"/>
      <c r="P66" s="262">
        <v>10000</v>
      </c>
      <c r="Q66" s="460"/>
      <c r="R66" s="461"/>
      <c r="S66" s="461"/>
      <c r="T66" s="462"/>
      <c r="U66" s="263">
        <v>0</v>
      </c>
      <c r="V66" s="263">
        <v>0</v>
      </c>
      <c r="W66" s="196">
        <v>810138</v>
      </c>
      <c r="X66" s="196">
        <v>137000</v>
      </c>
      <c r="Y66" s="196">
        <v>100800</v>
      </c>
    </row>
    <row r="67" spans="1:25" s="302" customFormat="1" ht="36" customHeight="1">
      <c r="A67" s="297"/>
      <c r="B67" s="298"/>
      <c r="C67" s="307"/>
      <c r="D67" s="313"/>
      <c r="E67" s="313"/>
      <c r="F67" s="318"/>
      <c r="G67" s="319"/>
      <c r="H67" s="319"/>
      <c r="I67" s="320" t="s">
        <v>221</v>
      </c>
      <c r="J67" s="282">
        <v>5760097030</v>
      </c>
      <c r="K67" s="283"/>
      <c r="L67" s="284">
        <v>0</v>
      </c>
      <c r="M67" s="284">
        <v>0</v>
      </c>
      <c r="N67" s="285">
        <v>0</v>
      </c>
      <c r="O67" s="286"/>
      <c r="P67" s="287"/>
      <c r="Q67" s="321"/>
      <c r="R67" s="322"/>
      <c r="S67" s="322"/>
      <c r="T67" s="323"/>
      <c r="U67" s="288"/>
      <c r="V67" s="288"/>
      <c r="W67" s="249">
        <f>W68</f>
        <v>247730</v>
      </c>
      <c r="X67" s="249">
        <f t="shared" ref="X67:Y69" si="11">X68</f>
        <v>0</v>
      </c>
      <c r="Y67" s="249">
        <f t="shared" si="11"/>
        <v>0</v>
      </c>
    </row>
    <row r="68" spans="1:25" ht="19.5" customHeight="1">
      <c r="A68" s="295"/>
      <c r="B68" s="296"/>
      <c r="C68" s="308"/>
      <c r="D68" s="312"/>
      <c r="E68" s="312"/>
      <c r="F68" s="324"/>
      <c r="G68" s="488" t="s">
        <v>166</v>
      </c>
      <c r="H68" s="490"/>
      <c r="I68" s="491"/>
      <c r="J68" s="292">
        <v>5760097030</v>
      </c>
      <c r="K68" s="258"/>
      <c r="L68" s="290">
        <v>8</v>
      </c>
      <c r="M68" s="290">
        <v>0</v>
      </c>
      <c r="N68" s="291">
        <v>0</v>
      </c>
      <c r="O68" s="261"/>
      <c r="P68" s="262"/>
      <c r="Q68" s="315"/>
      <c r="R68" s="316"/>
      <c r="S68" s="316"/>
      <c r="T68" s="317"/>
      <c r="U68" s="263"/>
      <c r="V68" s="263"/>
      <c r="W68" s="196">
        <f>W69</f>
        <v>247730</v>
      </c>
      <c r="X68" s="196">
        <f t="shared" si="11"/>
        <v>0</v>
      </c>
      <c r="Y68" s="196">
        <f t="shared" si="11"/>
        <v>0</v>
      </c>
    </row>
    <row r="69" spans="1:25" ht="17.25" customHeight="1">
      <c r="A69" s="295"/>
      <c r="B69" s="296"/>
      <c r="C69" s="308"/>
      <c r="D69" s="312"/>
      <c r="E69" s="312"/>
      <c r="F69" s="324"/>
      <c r="G69" s="488" t="s">
        <v>167</v>
      </c>
      <c r="H69" s="490"/>
      <c r="I69" s="491"/>
      <c r="J69" s="292">
        <v>5760097030</v>
      </c>
      <c r="K69" s="258"/>
      <c r="L69" s="290">
        <v>8</v>
      </c>
      <c r="M69" s="290">
        <v>1</v>
      </c>
      <c r="N69" s="291">
        <v>0</v>
      </c>
      <c r="O69" s="261"/>
      <c r="P69" s="262"/>
      <c r="Q69" s="315"/>
      <c r="R69" s="316"/>
      <c r="S69" s="316"/>
      <c r="T69" s="317"/>
      <c r="U69" s="263"/>
      <c r="V69" s="263"/>
      <c r="W69" s="196">
        <f>W70</f>
        <v>247730</v>
      </c>
      <c r="X69" s="196">
        <f t="shared" si="11"/>
        <v>0</v>
      </c>
      <c r="Y69" s="196">
        <f t="shared" si="11"/>
        <v>0</v>
      </c>
    </row>
    <row r="70" spans="1:25" ht="19.5" customHeight="1">
      <c r="A70" s="295"/>
      <c r="B70" s="296"/>
      <c r="C70" s="308"/>
      <c r="D70" s="312"/>
      <c r="E70" s="312"/>
      <c r="F70" s="324"/>
      <c r="G70" s="325"/>
      <c r="H70" s="325"/>
      <c r="I70" s="326" t="s">
        <v>147</v>
      </c>
      <c r="J70" s="292">
        <v>5760097030</v>
      </c>
      <c r="K70" s="258"/>
      <c r="L70" s="290">
        <v>8</v>
      </c>
      <c r="M70" s="290">
        <v>1</v>
      </c>
      <c r="N70" s="291">
        <v>540</v>
      </c>
      <c r="O70" s="261"/>
      <c r="P70" s="262"/>
      <c r="Q70" s="315"/>
      <c r="R70" s="316"/>
      <c r="S70" s="316"/>
      <c r="T70" s="317"/>
      <c r="U70" s="263"/>
      <c r="V70" s="263"/>
      <c r="W70" s="196">
        <v>247730</v>
      </c>
      <c r="X70" s="196">
        <v>0</v>
      </c>
      <c r="Y70" s="196">
        <v>0</v>
      </c>
    </row>
    <row r="71" spans="1:25" ht="45">
      <c r="A71" s="295"/>
      <c r="B71" s="296"/>
      <c r="C71" s="308"/>
      <c r="D71" s="281"/>
      <c r="E71" s="281"/>
      <c r="F71" s="281"/>
      <c r="G71" s="281"/>
      <c r="H71" s="281"/>
      <c r="I71" s="299" t="s">
        <v>230</v>
      </c>
      <c r="J71" s="301">
        <v>5770000000</v>
      </c>
      <c r="K71" s="272"/>
      <c r="L71" s="273">
        <v>0</v>
      </c>
      <c r="M71" s="273">
        <v>0</v>
      </c>
      <c r="N71" s="274">
        <v>0</v>
      </c>
      <c r="O71" s="275"/>
      <c r="P71" s="276"/>
      <c r="Q71" s="277"/>
      <c r="R71" s="277"/>
      <c r="S71" s="277"/>
      <c r="T71" s="277"/>
      <c r="U71" s="277"/>
      <c r="V71" s="277"/>
      <c r="W71" s="215">
        <f t="shared" ref="W71:Y74" si="12">W72</f>
        <v>0</v>
      </c>
      <c r="X71" s="215">
        <f t="shared" si="12"/>
        <v>0</v>
      </c>
      <c r="Y71" s="215">
        <f t="shared" si="12"/>
        <v>363000</v>
      </c>
    </row>
    <row r="72" spans="1:25" ht="83.45" customHeight="1">
      <c r="A72" s="295"/>
      <c r="B72" s="296"/>
      <c r="C72" s="308"/>
      <c r="D72" s="281"/>
      <c r="E72" s="281"/>
      <c r="F72" s="281"/>
      <c r="G72" s="281"/>
      <c r="H72" s="281"/>
      <c r="I72" s="300" t="s">
        <v>192</v>
      </c>
      <c r="J72" s="282" t="s">
        <v>193</v>
      </c>
      <c r="K72" s="283"/>
      <c r="L72" s="284">
        <v>0</v>
      </c>
      <c r="M72" s="284">
        <v>0</v>
      </c>
      <c r="N72" s="285">
        <v>0</v>
      </c>
      <c r="O72" s="286"/>
      <c r="P72" s="287"/>
      <c r="Q72" s="288"/>
      <c r="R72" s="288"/>
      <c r="S72" s="288"/>
      <c r="T72" s="288"/>
      <c r="U72" s="288"/>
      <c r="V72" s="288"/>
      <c r="W72" s="216">
        <f>W74</f>
        <v>0</v>
      </c>
      <c r="X72" s="216">
        <f>X74</f>
        <v>0</v>
      </c>
      <c r="Y72" s="216">
        <f>Y74</f>
        <v>363000</v>
      </c>
    </row>
    <row r="73" spans="1:25" ht="18" customHeight="1">
      <c r="A73" s="295"/>
      <c r="B73" s="296"/>
      <c r="C73" s="308"/>
      <c r="D73" s="281"/>
      <c r="E73" s="281"/>
      <c r="F73" s="281"/>
      <c r="G73" s="465" t="s">
        <v>158</v>
      </c>
      <c r="H73" s="492"/>
      <c r="I73" s="493"/>
      <c r="J73" s="292" t="s">
        <v>193</v>
      </c>
      <c r="K73" s="258"/>
      <c r="L73" s="290">
        <v>4</v>
      </c>
      <c r="M73" s="290">
        <v>0</v>
      </c>
      <c r="N73" s="291">
        <v>0</v>
      </c>
      <c r="O73" s="261"/>
      <c r="P73" s="262"/>
      <c r="Q73" s="263"/>
      <c r="R73" s="263"/>
      <c r="S73" s="263"/>
      <c r="T73" s="263"/>
      <c r="U73" s="263"/>
      <c r="V73" s="263"/>
      <c r="W73" s="195">
        <f>W74</f>
        <v>0</v>
      </c>
      <c r="X73" s="195">
        <f>X74</f>
        <v>0</v>
      </c>
      <c r="Y73" s="195">
        <f>Y74</f>
        <v>363000</v>
      </c>
    </row>
    <row r="74" spans="1:25" ht="21.75" customHeight="1">
      <c r="A74" s="295"/>
      <c r="B74" s="296"/>
      <c r="C74" s="308"/>
      <c r="D74" s="281"/>
      <c r="E74" s="281"/>
      <c r="F74" s="281"/>
      <c r="G74" s="281"/>
      <c r="H74" s="281"/>
      <c r="I74" s="281" t="s">
        <v>220</v>
      </c>
      <c r="J74" s="292" t="s">
        <v>193</v>
      </c>
      <c r="K74" s="258"/>
      <c r="L74" s="290">
        <v>4</v>
      </c>
      <c r="M74" s="290">
        <v>12</v>
      </c>
      <c r="N74" s="291">
        <v>0</v>
      </c>
      <c r="O74" s="261"/>
      <c r="P74" s="262"/>
      <c r="Q74" s="263"/>
      <c r="R74" s="263"/>
      <c r="S74" s="263"/>
      <c r="T74" s="263"/>
      <c r="U74" s="263"/>
      <c r="V74" s="263"/>
      <c r="W74" s="195">
        <f t="shared" si="12"/>
        <v>0</v>
      </c>
      <c r="X74" s="195">
        <f t="shared" si="12"/>
        <v>0</v>
      </c>
      <c r="Y74" s="195">
        <f t="shared" si="12"/>
        <v>363000</v>
      </c>
    </row>
    <row r="75" spans="1:25" ht="33.75" customHeight="1">
      <c r="A75" s="295"/>
      <c r="B75" s="296"/>
      <c r="C75" s="308"/>
      <c r="D75" s="281"/>
      <c r="E75" s="281"/>
      <c r="F75" s="281"/>
      <c r="G75" s="281"/>
      <c r="H75" s="281"/>
      <c r="I75" s="281" t="s">
        <v>145</v>
      </c>
      <c r="J75" s="292" t="s">
        <v>193</v>
      </c>
      <c r="K75" s="258"/>
      <c r="L75" s="290">
        <v>4</v>
      </c>
      <c r="M75" s="290">
        <v>12</v>
      </c>
      <c r="N75" s="291">
        <v>240</v>
      </c>
      <c r="O75" s="261"/>
      <c r="P75" s="262"/>
      <c r="Q75" s="263"/>
      <c r="R75" s="263"/>
      <c r="S75" s="263"/>
      <c r="T75" s="263"/>
      <c r="U75" s="263"/>
      <c r="V75" s="263"/>
      <c r="W75" s="195">
        <v>0</v>
      </c>
      <c r="X75" s="195">
        <v>0</v>
      </c>
      <c r="Y75" s="195">
        <v>363000</v>
      </c>
    </row>
    <row r="76" spans="1:25" s="335" customFormat="1" ht="30" customHeight="1">
      <c r="A76" s="295"/>
      <c r="B76" s="296"/>
      <c r="C76" s="308"/>
      <c r="D76" s="327"/>
      <c r="E76" s="327"/>
      <c r="F76" s="328"/>
      <c r="G76" s="329"/>
      <c r="H76" s="330"/>
      <c r="I76" s="331" t="s">
        <v>233</v>
      </c>
      <c r="J76" s="303">
        <v>7700000000</v>
      </c>
      <c r="K76" s="264"/>
      <c r="L76" s="259">
        <v>0</v>
      </c>
      <c r="M76" s="259">
        <v>0</v>
      </c>
      <c r="N76" s="260">
        <v>0</v>
      </c>
      <c r="O76" s="265"/>
      <c r="P76" s="266"/>
      <c r="Q76" s="332"/>
      <c r="R76" s="333"/>
      <c r="S76" s="333"/>
      <c r="T76" s="334"/>
      <c r="U76" s="267"/>
      <c r="V76" s="267"/>
      <c r="W76" s="214">
        <f>W77</f>
        <v>1350</v>
      </c>
      <c r="X76" s="214">
        <f t="shared" ref="X76:Y79" si="13">X77</f>
        <v>0</v>
      </c>
      <c r="Y76" s="214">
        <f t="shared" si="13"/>
        <v>0</v>
      </c>
    </row>
    <row r="77" spans="1:25" s="302" customFormat="1" ht="19.5" customHeight="1">
      <c r="A77" s="297"/>
      <c r="B77" s="298"/>
      <c r="C77" s="307"/>
      <c r="D77" s="313"/>
      <c r="E77" s="313"/>
      <c r="F77" s="318"/>
      <c r="G77" s="494" t="s">
        <v>234</v>
      </c>
      <c r="H77" s="494"/>
      <c r="I77" s="495"/>
      <c r="J77" s="282">
        <v>7700095100</v>
      </c>
      <c r="K77" s="283"/>
      <c r="L77" s="284">
        <v>0</v>
      </c>
      <c r="M77" s="284">
        <v>0</v>
      </c>
      <c r="N77" s="285">
        <v>0</v>
      </c>
      <c r="O77" s="286"/>
      <c r="P77" s="287"/>
      <c r="Q77" s="321"/>
      <c r="R77" s="322"/>
      <c r="S77" s="322"/>
      <c r="T77" s="323"/>
      <c r="U77" s="288"/>
      <c r="V77" s="288"/>
      <c r="W77" s="249">
        <f>W78</f>
        <v>1350</v>
      </c>
      <c r="X77" s="249">
        <f t="shared" si="13"/>
        <v>0</v>
      </c>
      <c r="Y77" s="249">
        <f t="shared" si="13"/>
        <v>0</v>
      </c>
    </row>
    <row r="78" spans="1:25" ht="16.5" customHeight="1">
      <c r="A78" s="295"/>
      <c r="B78" s="296"/>
      <c r="C78" s="308"/>
      <c r="D78" s="312"/>
      <c r="E78" s="312"/>
      <c r="F78" s="324"/>
      <c r="G78" s="488" t="s">
        <v>134</v>
      </c>
      <c r="H78" s="488"/>
      <c r="I78" s="489"/>
      <c r="J78" s="292">
        <v>7700095100</v>
      </c>
      <c r="K78" s="258"/>
      <c r="L78" s="290">
        <v>1</v>
      </c>
      <c r="M78" s="290">
        <v>0</v>
      </c>
      <c r="N78" s="291">
        <v>0</v>
      </c>
      <c r="O78" s="261"/>
      <c r="P78" s="262"/>
      <c r="Q78" s="315"/>
      <c r="R78" s="316"/>
      <c r="S78" s="316"/>
      <c r="T78" s="317"/>
      <c r="U78" s="263"/>
      <c r="V78" s="263"/>
      <c r="W78" s="196">
        <f>W79</f>
        <v>1350</v>
      </c>
      <c r="X78" s="196">
        <f t="shared" si="13"/>
        <v>0</v>
      </c>
      <c r="Y78" s="196">
        <f t="shared" si="13"/>
        <v>0</v>
      </c>
    </row>
    <row r="79" spans="1:25" ht="15.75" customHeight="1">
      <c r="A79" s="295"/>
      <c r="B79" s="296"/>
      <c r="C79" s="308"/>
      <c r="D79" s="312"/>
      <c r="E79" s="312"/>
      <c r="F79" s="324"/>
      <c r="G79" s="488" t="s">
        <v>232</v>
      </c>
      <c r="H79" s="488"/>
      <c r="I79" s="489"/>
      <c r="J79" s="292">
        <v>7700095100</v>
      </c>
      <c r="K79" s="258"/>
      <c r="L79" s="290">
        <v>1</v>
      </c>
      <c r="M79" s="290">
        <v>13</v>
      </c>
      <c r="N79" s="291">
        <v>0</v>
      </c>
      <c r="O79" s="261"/>
      <c r="P79" s="262"/>
      <c r="Q79" s="315"/>
      <c r="R79" s="316"/>
      <c r="S79" s="316"/>
      <c r="T79" s="317"/>
      <c r="U79" s="263"/>
      <c r="V79" s="263"/>
      <c r="W79" s="196">
        <f>W80</f>
        <v>1350</v>
      </c>
      <c r="X79" s="196">
        <f t="shared" si="13"/>
        <v>0</v>
      </c>
      <c r="Y79" s="196">
        <f t="shared" si="13"/>
        <v>0</v>
      </c>
    </row>
    <row r="80" spans="1:25" ht="14.25" customHeight="1">
      <c r="A80" s="295"/>
      <c r="B80" s="296"/>
      <c r="C80" s="308"/>
      <c r="D80" s="312"/>
      <c r="E80" s="312"/>
      <c r="F80" s="324"/>
      <c r="G80" s="488" t="s">
        <v>235</v>
      </c>
      <c r="H80" s="488"/>
      <c r="I80" s="489"/>
      <c r="J80" s="292">
        <v>7700095100</v>
      </c>
      <c r="K80" s="258"/>
      <c r="L80" s="290">
        <v>1</v>
      </c>
      <c r="M80" s="290">
        <v>13</v>
      </c>
      <c r="N80" s="291">
        <v>850</v>
      </c>
      <c r="O80" s="261"/>
      <c r="P80" s="262"/>
      <c r="Q80" s="315"/>
      <c r="R80" s="316"/>
      <c r="S80" s="316"/>
      <c r="T80" s="317"/>
      <c r="U80" s="263"/>
      <c r="V80" s="263"/>
      <c r="W80" s="196">
        <v>1350</v>
      </c>
      <c r="X80" s="196">
        <v>0</v>
      </c>
      <c r="Y80" s="196">
        <v>0</v>
      </c>
    </row>
    <row r="81" spans="1:25">
      <c r="A81" s="336"/>
      <c r="B81" s="336"/>
      <c r="C81" s="336"/>
      <c r="D81" s="336"/>
      <c r="E81" s="336"/>
      <c r="F81" s="454" t="s">
        <v>171</v>
      </c>
      <c r="G81" s="454"/>
      <c r="H81" s="454"/>
      <c r="I81" s="454"/>
      <c r="J81" s="337"/>
      <c r="K81" s="338"/>
      <c r="L81" s="339"/>
      <c r="M81" s="339"/>
      <c r="N81" s="337"/>
      <c r="O81" s="338"/>
      <c r="P81" s="340">
        <v>10000</v>
      </c>
      <c r="Q81" s="267"/>
      <c r="R81" s="267"/>
      <c r="S81" s="267"/>
      <c r="T81" s="267"/>
      <c r="U81" s="267">
        <v>0</v>
      </c>
      <c r="V81" s="267">
        <v>0</v>
      </c>
      <c r="W81" s="218">
        <f>W10+W76</f>
        <v>8001484.1500000004</v>
      </c>
      <c r="X81" s="218">
        <f>X10+X76</f>
        <v>5072300</v>
      </c>
      <c r="Y81" s="218">
        <f>Y10+Y76</f>
        <v>5500200</v>
      </c>
    </row>
  </sheetData>
  <mergeCells count="106">
    <mergeCell ref="G64:I64"/>
    <mergeCell ref="C35:I35"/>
    <mergeCell ref="E37:I37"/>
    <mergeCell ref="F53:I53"/>
    <mergeCell ref="G54:I54"/>
    <mergeCell ref="F81:I81"/>
    <mergeCell ref="G69:I69"/>
    <mergeCell ref="G73:I73"/>
    <mergeCell ref="G77:I77"/>
    <mergeCell ref="G78:I78"/>
    <mergeCell ref="G79:I79"/>
    <mergeCell ref="G80:I80"/>
    <mergeCell ref="F66:I66"/>
    <mergeCell ref="Q66:T66"/>
    <mergeCell ref="G68:I68"/>
    <mergeCell ref="Q23:T23"/>
    <mergeCell ref="F32:I32"/>
    <mergeCell ref="Q32:T32"/>
    <mergeCell ref="D33:I33"/>
    <mergeCell ref="Q33:T33"/>
    <mergeCell ref="A34:I34"/>
    <mergeCell ref="H28:I28"/>
    <mergeCell ref="E12:I12"/>
    <mergeCell ref="Q12:T12"/>
    <mergeCell ref="F21:I21"/>
    <mergeCell ref="C14:I14"/>
    <mergeCell ref="Q14:T14"/>
    <mergeCell ref="G65:I65"/>
    <mergeCell ref="H20:I20"/>
    <mergeCell ref="H26:I26"/>
    <mergeCell ref="H27:I27"/>
    <mergeCell ref="F62:I62"/>
    <mergeCell ref="E42:I42"/>
    <mergeCell ref="Q37:T37"/>
    <mergeCell ref="F38:I38"/>
    <mergeCell ref="Q61:T61"/>
    <mergeCell ref="Q62:T62"/>
    <mergeCell ref="Q38:T38"/>
    <mergeCell ref="D39:I39"/>
    <mergeCell ref="Q39:T39"/>
    <mergeCell ref="A40:I40"/>
    <mergeCell ref="Q40:T40"/>
    <mergeCell ref="E16:I16"/>
    <mergeCell ref="Q21:T21"/>
    <mergeCell ref="F22:I22"/>
    <mergeCell ref="Q22:T22"/>
    <mergeCell ref="F23:I23"/>
    <mergeCell ref="Q41:T41"/>
    <mergeCell ref="C41:I41"/>
    <mergeCell ref="Q35:T35"/>
    <mergeCell ref="E36:I36"/>
    <mergeCell ref="Q36:T36"/>
    <mergeCell ref="D44:I44"/>
    <mergeCell ref="C45:I45"/>
    <mergeCell ref="C46:I46"/>
    <mergeCell ref="E47:I47"/>
    <mergeCell ref="Q44:T44"/>
    <mergeCell ref="Q60:T60"/>
    <mergeCell ref="Q59:T59"/>
    <mergeCell ref="Q58:T58"/>
    <mergeCell ref="Q53:T53"/>
    <mergeCell ref="F48:I48"/>
    <mergeCell ref="D49:I49"/>
    <mergeCell ref="A50:I50"/>
    <mergeCell ref="Q47:T47"/>
    <mergeCell ref="Q48:T48"/>
    <mergeCell ref="E52:I52"/>
    <mergeCell ref="Q51:T51"/>
    <mergeCell ref="Q52:T52"/>
    <mergeCell ref="Q49:T49"/>
    <mergeCell ref="F24:I24"/>
    <mergeCell ref="Q24:T24"/>
    <mergeCell ref="Q34:T34"/>
    <mergeCell ref="Q43:T43"/>
    <mergeCell ref="Q42:T42"/>
    <mergeCell ref="C51:I51"/>
    <mergeCell ref="Q45:T45"/>
    <mergeCell ref="Q46:T46"/>
    <mergeCell ref="Q50:T50"/>
    <mergeCell ref="F43:I43"/>
    <mergeCell ref="G55:I55"/>
    <mergeCell ref="Q19:T19"/>
    <mergeCell ref="F15:I15"/>
    <mergeCell ref="Q15:T15"/>
    <mergeCell ref="C18:I18"/>
    <mergeCell ref="Q18:T18"/>
    <mergeCell ref="Q17:T17"/>
    <mergeCell ref="Q16:T16"/>
    <mergeCell ref="A17:I17"/>
    <mergeCell ref="F19:I19"/>
    <mergeCell ref="A6:Y6"/>
    <mergeCell ref="A8:I8"/>
    <mergeCell ref="A9:I9"/>
    <mergeCell ref="Q9:T9"/>
    <mergeCell ref="A13:I13"/>
    <mergeCell ref="Q13:T13"/>
    <mergeCell ref="A10:I10"/>
    <mergeCell ref="Q10:T10"/>
    <mergeCell ref="C11:I11"/>
    <mergeCell ref="Q11:T11"/>
    <mergeCell ref="G56:I56"/>
    <mergeCell ref="G57:I57"/>
    <mergeCell ref="D58:I58"/>
    <mergeCell ref="A59:I59"/>
    <mergeCell ref="C60:I60"/>
    <mergeCell ref="F61:I61"/>
  </mergeCells>
  <pageMargins left="0.70866141732283472" right="0.52" top="0.41" bottom="0.33" header="0.31496062992125984" footer="0.31496062992125984"/>
  <pageSetup paperSize="9" scale="71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Приложение 1</vt:lpstr>
      <vt:lpstr>Доходы прил 2</vt:lpstr>
      <vt:lpstr>Приложение 3,</vt:lpstr>
      <vt:lpstr>Приложение 4,</vt:lpstr>
      <vt:lpstr>Приложение 5.</vt:lpstr>
      <vt:lpstr>Приложение 6</vt:lpstr>
      <vt:lpstr>'Приложение 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Samsung</cp:lastModifiedBy>
  <cp:lastPrinted>2022-07-04T12:03:10Z</cp:lastPrinted>
  <dcterms:created xsi:type="dcterms:W3CDTF">2009-11-09T07:06:48Z</dcterms:created>
  <dcterms:modified xsi:type="dcterms:W3CDTF">2022-07-05T03:59:55Z</dcterms:modified>
</cp:coreProperties>
</file>