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155" activeTab="5"/>
  </bookViews>
  <sheets>
    <sheet name="Приложение 1" sheetId="1" r:id="rId1"/>
    <sheet name="Доходы прил 2" sheetId="2" r:id="rId2"/>
    <sheet name="Приложение 3," sheetId="3" r:id="rId3"/>
    <sheet name="Приложение 4," sheetId="4" r:id="rId4"/>
    <sheet name="Приложение 5." sheetId="5" r:id="rId5"/>
    <sheet name="Приложение 6" sheetId="8" r:id="rId6"/>
  </sheets>
  <definedNames>
    <definedName name="_xlnm.Print_Area" localSheetId="5">'Приложение 6'!$C$1:$Y$89</definedName>
  </definedNames>
  <calcPr calcId="125725"/>
</workbook>
</file>

<file path=xl/calcChain.xml><?xml version="1.0" encoding="utf-8"?>
<calcChain xmlns="http://schemas.openxmlformats.org/spreadsheetml/2006/main">
  <c r="X52" i="8"/>
  <c r="Y52"/>
  <c r="W52"/>
  <c r="X53"/>
  <c r="Y53"/>
  <c r="X54"/>
  <c r="Y54"/>
  <c r="W54"/>
  <c r="X61"/>
  <c r="Y61"/>
  <c r="W61"/>
  <c r="X63"/>
  <c r="Y63"/>
  <c r="W63"/>
  <c r="X64"/>
  <c r="Y64"/>
  <c r="Y82"/>
  <c r="X10" i="5"/>
  <c r="X11"/>
  <c r="P68" i="4"/>
  <c r="P67" s="1"/>
  <c r="P66" s="1"/>
  <c r="P65" s="1"/>
  <c r="P64" s="1"/>
  <c r="Q68"/>
  <c r="Q67"/>
  <c r="Q66" s="1"/>
  <c r="Q65" s="1"/>
  <c r="Q64" s="1"/>
  <c r="O68"/>
  <c r="O67" s="1"/>
  <c r="O66" s="1"/>
  <c r="O65" s="1"/>
  <c r="O64" s="1"/>
  <c r="P23"/>
  <c r="Q23"/>
  <c r="O23"/>
  <c r="O19"/>
  <c r="X84" i="5"/>
  <c r="X83"/>
  <c r="X82"/>
  <c r="X81"/>
  <c r="X80"/>
  <c r="Z84"/>
  <c r="Z83"/>
  <c r="Z82"/>
  <c r="Z81"/>
  <c r="Z80"/>
  <c r="X85"/>
  <c r="Y85"/>
  <c r="Y84"/>
  <c r="Y83"/>
  <c r="Y82"/>
  <c r="Y81"/>
  <c r="Y80"/>
  <c r="Z85"/>
  <c r="Y23"/>
  <c r="Y22"/>
  <c r="Z23"/>
  <c r="Y31"/>
  <c r="Y30"/>
  <c r="Z31"/>
  <c r="Z30"/>
  <c r="X31"/>
  <c r="X30"/>
  <c r="X22" i="8"/>
  <c r="X18"/>
  <c r="X17"/>
  <c r="X16"/>
  <c r="Y22"/>
  <c r="Y18"/>
  <c r="Y17"/>
  <c r="Y16"/>
  <c r="W22"/>
  <c r="W18"/>
  <c r="W17"/>
  <c r="W16"/>
  <c r="X82"/>
  <c r="Y86"/>
  <c r="Y85"/>
  <c r="Y84"/>
  <c r="X86"/>
  <c r="X85"/>
  <c r="X84"/>
  <c r="W86"/>
  <c r="W85"/>
  <c r="W84"/>
  <c r="D49" i="2"/>
  <c r="E49"/>
  <c r="C49"/>
  <c r="D52"/>
  <c r="E52"/>
  <c r="C52"/>
  <c r="J4" i="8"/>
  <c r="N4" i="5"/>
  <c r="I4" i="4"/>
  <c r="G4" i="3"/>
  <c r="D4" i="2"/>
  <c r="X30" i="8"/>
  <c r="X29"/>
  <c r="X28"/>
  <c r="Y30"/>
  <c r="Y29"/>
  <c r="Y28"/>
  <c r="W30"/>
  <c r="W29"/>
  <c r="W28"/>
  <c r="E45" i="2"/>
  <c r="D45"/>
  <c r="D44"/>
  <c r="D43"/>
  <c r="E44"/>
  <c r="E43"/>
  <c r="D28"/>
  <c r="E28"/>
  <c r="C28"/>
  <c r="Y36" i="5"/>
  <c r="Z36"/>
  <c r="Z35"/>
  <c r="X36"/>
  <c r="X35"/>
  <c r="Y35"/>
  <c r="X23"/>
  <c r="P27" i="4"/>
  <c r="Q27"/>
  <c r="O27"/>
  <c r="Y77" i="8"/>
  <c r="Y75"/>
  <c r="Y74"/>
  <c r="X77"/>
  <c r="X76"/>
  <c r="W77"/>
  <c r="W75"/>
  <c r="W74"/>
  <c r="Y72"/>
  <c r="Y71"/>
  <c r="Y70"/>
  <c r="X72"/>
  <c r="X71"/>
  <c r="X70"/>
  <c r="W72"/>
  <c r="W71"/>
  <c r="W70"/>
  <c r="Y68"/>
  <c r="Y67"/>
  <c r="Y66"/>
  <c r="X68"/>
  <c r="X67"/>
  <c r="X66"/>
  <c r="W68"/>
  <c r="W67"/>
  <c r="W66"/>
  <c r="W64"/>
  <c r="Y59"/>
  <c r="Y58"/>
  <c r="Y57"/>
  <c r="X59"/>
  <c r="X58"/>
  <c r="X57"/>
  <c r="W59"/>
  <c r="W58"/>
  <c r="W57"/>
  <c r="Y55"/>
  <c r="X55"/>
  <c r="W55"/>
  <c r="Y50"/>
  <c r="Y49"/>
  <c r="Y48"/>
  <c r="Y47"/>
  <c r="X50"/>
  <c r="X49"/>
  <c r="X48"/>
  <c r="X47"/>
  <c r="W50"/>
  <c r="W49"/>
  <c r="W48"/>
  <c r="W47"/>
  <c r="Y45"/>
  <c r="Y44"/>
  <c r="Y43"/>
  <c r="Y42"/>
  <c r="X45"/>
  <c r="X44"/>
  <c r="X43"/>
  <c r="X42"/>
  <c r="W45"/>
  <c r="W44"/>
  <c r="W43"/>
  <c r="W42"/>
  <c r="Y39"/>
  <c r="Y38"/>
  <c r="Y37"/>
  <c r="Y36"/>
  <c r="X39"/>
  <c r="X38"/>
  <c r="X37"/>
  <c r="X36"/>
  <c r="W39"/>
  <c r="W38"/>
  <c r="W37"/>
  <c r="W36"/>
  <c r="Y32"/>
  <c r="Y34"/>
  <c r="Y33"/>
  <c r="X32"/>
  <c r="X34"/>
  <c r="X33"/>
  <c r="W32"/>
  <c r="W34"/>
  <c r="W33"/>
  <c r="Y26"/>
  <c r="Y25"/>
  <c r="Y24"/>
  <c r="X26"/>
  <c r="X25"/>
  <c r="X24"/>
  <c r="W26"/>
  <c r="W25"/>
  <c r="W24"/>
  <c r="Y14"/>
  <c r="Y13"/>
  <c r="Y12"/>
  <c r="X14"/>
  <c r="X13"/>
  <c r="X12"/>
  <c r="W14"/>
  <c r="W13"/>
  <c r="W12"/>
  <c r="P74" i="4"/>
  <c r="Q74"/>
  <c r="O74"/>
  <c r="Z94" i="5"/>
  <c r="Y94"/>
  <c r="X94"/>
  <c r="Z93"/>
  <c r="Y93"/>
  <c r="X93"/>
  <c r="C44" i="2"/>
  <c r="C43"/>
  <c r="Q85" i="4"/>
  <c r="Q84" s="1"/>
  <c r="P85"/>
  <c r="P84"/>
  <c r="Q62"/>
  <c r="Q61"/>
  <c r="Q60" s="1"/>
  <c r="Q59" s="1"/>
  <c r="P62"/>
  <c r="P61"/>
  <c r="P60" s="1"/>
  <c r="P59" s="1"/>
  <c r="O62"/>
  <c r="O61"/>
  <c r="O60" s="1"/>
  <c r="O59" s="1"/>
  <c r="Q26"/>
  <c r="Q25"/>
  <c r="P26"/>
  <c r="P25"/>
  <c r="O26"/>
  <c r="O25"/>
  <c r="O18"/>
  <c r="O84"/>
  <c r="Z106" i="5"/>
  <c r="Y106"/>
  <c r="X106"/>
  <c r="Z78"/>
  <c r="Z77"/>
  <c r="Z76"/>
  <c r="Z75"/>
  <c r="Z74"/>
  <c r="Y78"/>
  <c r="Y77"/>
  <c r="Y76"/>
  <c r="X78"/>
  <c r="X77"/>
  <c r="X76"/>
  <c r="Z33"/>
  <c r="Y33"/>
  <c r="X33"/>
  <c r="E63" i="2"/>
  <c r="E62"/>
  <c r="D63"/>
  <c r="D62"/>
  <c r="C63"/>
  <c r="C62"/>
  <c r="E57"/>
  <c r="E56"/>
  <c r="D57"/>
  <c r="D56"/>
  <c r="C57"/>
  <c r="C56"/>
  <c r="E50"/>
  <c r="D54"/>
  <c r="E54"/>
  <c r="C54"/>
  <c r="D50"/>
  <c r="D48"/>
  <c r="D47"/>
  <c r="C50"/>
  <c r="Q22" i="4"/>
  <c r="P22"/>
  <c r="X103" i="5"/>
  <c r="O83" i="4"/>
  <c r="O82"/>
  <c r="Y103" i="5"/>
  <c r="Y102"/>
  <c r="Z103"/>
  <c r="Z102"/>
  <c r="Z99"/>
  <c r="Z98"/>
  <c r="Z97"/>
  <c r="Z96"/>
  <c r="Q82" i="4"/>
  <c r="Z100" i="5"/>
  <c r="Q81" i="4"/>
  <c r="Q80" s="1"/>
  <c r="Y100" i="5"/>
  <c r="P81" i="4"/>
  <c r="P80"/>
  <c r="P79" s="1"/>
  <c r="P78" s="1"/>
  <c r="P77" s="1"/>
  <c r="P76" s="1"/>
  <c r="H26" i="3" s="1"/>
  <c r="H25" s="1"/>
  <c r="X100" i="5"/>
  <c r="O81" i="4"/>
  <c r="O80" s="1"/>
  <c r="O79" s="1"/>
  <c r="O78" s="1"/>
  <c r="O77" s="1"/>
  <c r="O76" s="1"/>
  <c r="G26" i="3" s="1"/>
  <c r="G25" s="1"/>
  <c r="Z91" i="5"/>
  <c r="Q73" i="4"/>
  <c r="Q72"/>
  <c r="Q71" s="1"/>
  <c r="Q70" s="1"/>
  <c r="Q69" s="1"/>
  <c r="I24" i="3" s="1"/>
  <c r="Y91" i="5"/>
  <c r="P73" i="4"/>
  <c r="P72" s="1"/>
  <c r="P71" s="1"/>
  <c r="P70" s="1"/>
  <c r="P69" s="1"/>
  <c r="H24" i="3" s="1"/>
  <c r="X91" i="5"/>
  <c r="X90"/>
  <c r="X89"/>
  <c r="X88"/>
  <c r="X87"/>
  <c r="Z71"/>
  <c r="Z70"/>
  <c r="Z69"/>
  <c r="Z68"/>
  <c r="Z67"/>
  <c r="Y71"/>
  <c r="Y70"/>
  <c r="Y69"/>
  <c r="Y68"/>
  <c r="Y67"/>
  <c r="Y66"/>
  <c r="X71"/>
  <c r="O56" i="4"/>
  <c r="O55" s="1"/>
  <c r="O54" s="1"/>
  <c r="O53" s="1"/>
  <c r="O52" s="1"/>
  <c r="O51" s="1"/>
  <c r="G20" i="3" s="1"/>
  <c r="G19" s="1"/>
  <c r="Z64" i="5"/>
  <c r="Z63"/>
  <c r="Z62"/>
  <c r="Z61"/>
  <c r="Z60"/>
  <c r="Z59"/>
  <c r="Y64"/>
  <c r="Y63"/>
  <c r="Y62"/>
  <c r="Y61"/>
  <c r="Y60"/>
  <c r="Y59"/>
  <c r="X64"/>
  <c r="X63"/>
  <c r="X62"/>
  <c r="X61"/>
  <c r="X60"/>
  <c r="X59"/>
  <c r="Z57"/>
  <c r="Q44" i="4"/>
  <c r="Y57" i="5"/>
  <c r="P44" i="4"/>
  <c r="X57" i="5"/>
  <c r="O44" i="4"/>
  <c r="Z54" i="5"/>
  <c r="Q43" i="4"/>
  <c r="Y54" i="5"/>
  <c r="Y53"/>
  <c r="Y52"/>
  <c r="Y51"/>
  <c r="Y50"/>
  <c r="Y49"/>
  <c r="X54"/>
  <c r="X53"/>
  <c r="X52"/>
  <c r="X51"/>
  <c r="X50"/>
  <c r="X49"/>
  <c r="Z42"/>
  <c r="Q33" i="4"/>
  <c r="Q32" s="1"/>
  <c r="Q31" s="1"/>
  <c r="Q30" s="1"/>
  <c r="Q29" s="1"/>
  <c r="I13" i="3" s="1"/>
  <c r="Y42" i="5"/>
  <c r="P33" i="4"/>
  <c r="P32" s="1"/>
  <c r="P31" s="1"/>
  <c r="P30" s="1"/>
  <c r="P29" s="1"/>
  <c r="H13" i="3" s="1"/>
  <c r="X42" i="5"/>
  <c r="O33" i="4"/>
  <c r="O32"/>
  <c r="O31"/>
  <c r="O30" s="1"/>
  <c r="O29" s="1"/>
  <c r="G13" i="3" s="1"/>
  <c r="Z26" i="5"/>
  <c r="Q21" i="4"/>
  <c r="Y26" i="5"/>
  <c r="P21" i="4"/>
  <c r="X26" i="5"/>
  <c r="X22"/>
  <c r="Z16"/>
  <c r="Z15"/>
  <c r="Z14"/>
  <c r="Z13"/>
  <c r="Z12"/>
  <c r="Y16"/>
  <c r="P15" i="4"/>
  <c r="P14"/>
  <c r="P13" s="1"/>
  <c r="X16" i="5"/>
  <c r="X15"/>
  <c r="X14"/>
  <c r="X13"/>
  <c r="X12"/>
  <c r="C14" i="2"/>
  <c r="D14"/>
  <c r="E14"/>
  <c r="C16"/>
  <c r="C13"/>
  <c r="C12"/>
  <c r="D16"/>
  <c r="D13"/>
  <c r="D12"/>
  <c r="E16"/>
  <c r="E13"/>
  <c r="E12"/>
  <c r="C20"/>
  <c r="D20"/>
  <c r="E20"/>
  <c r="C22"/>
  <c r="C19"/>
  <c r="C18"/>
  <c r="D22"/>
  <c r="E22"/>
  <c r="E19"/>
  <c r="E18"/>
  <c r="C24"/>
  <c r="D24"/>
  <c r="E24"/>
  <c r="C26"/>
  <c r="D26"/>
  <c r="E26"/>
  <c r="C30"/>
  <c r="C29"/>
  <c r="D30"/>
  <c r="D29"/>
  <c r="E30"/>
  <c r="E29"/>
  <c r="C34"/>
  <c r="C33"/>
  <c r="C32"/>
  <c r="D34"/>
  <c r="D33"/>
  <c r="E34"/>
  <c r="E33"/>
  <c r="C38"/>
  <c r="C37"/>
  <c r="C36"/>
  <c r="D38"/>
  <c r="D37"/>
  <c r="D36"/>
  <c r="E38"/>
  <c r="E37"/>
  <c r="E36"/>
  <c r="E32"/>
  <c r="C40"/>
  <c r="D40"/>
  <c r="E40"/>
  <c r="C41"/>
  <c r="D41"/>
  <c r="E41"/>
  <c r="C60"/>
  <c r="C59"/>
  <c r="D60"/>
  <c r="D59"/>
  <c r="E60"/>
  <c r="E59"/>
  <c r="P82" i="4"/>
  <c r="P50"/>
  <c r="P49"/>
  <c r="P48"/>
  <c r="P47"/>
  <c r="P46"/>
  <c r="P45"/>
  <c r="H18" i="3"/>
  <c r="H17"/>
  <c r="Z90" i="5"/>
  <c r="Z89"/>
  <c r="Z88"/>
  <c r="Z87"/>
  <c r="Y41"/>
  <c r="Y40"/>
  <c r="Y39"/>
  <c r="D19" i="2"/>
  <c r="D18"/>
  <c r="C48"/>
  <c r="C47"/>
  <c r="Z41" i="5"/>
  <c r="Z40"/>
  <c r="Z39"/>
  <c r="E48" i="2"/>
  <c r="E47"/>
  <c r="E10"/>
  <c r="E22" i="1"/>
  <c r="E21" s="1"/>
  <c r="E20" s="1"/>
  <c r="E19" s="1"/>
  <c r="E18" s="1"/>
  <c r="E17" s="1"/>
  <c r="P43" i="4"/>
  <c r="Q15"/>
  <c r="Q14"/>
  <c r="Q13" s="1"/>
  <c r="X47" i="5"/>
  <c r="X46"/>
  <c r="X45"/>
  <c r="X44"/>
  <c r="O37" i="4"/>
  <c r="O36" s="1"/>
  <c r="O35" s="1"/>
  <c r="O34" s="1"/>
  <c r="G14" i="3" s="1"/>
  <c r="Z47" i="5"/>
  <c r="Z46"/>
  <c r="Z45"/>
  <c r="Z44"/>
  <c r="Q37" i="4"/>
  <c r="Q36"/>
  <c r="Q35" s="1"/>
  <c r="Q34" s="1"/>
  <c r="I14" i="3" s="1"/>
  <c r="Y47" i="5"/>
  <c r="Y46"/>
  <c r="Y45"/>
  <c r="Y44"/>
  <c r="P37" i="4"/>
  <c r="P36" s="1"/>
  <c r="P35" s="1"/>
  <c r="P34" s="1"/>
  <c r="H14" i="3" s="1"/>
  <c r="X102" i="5"/>
  <c r="X99"/>
  <c r="X98"/>
  <c r="X97"/>
  <c r="X96"/>
  <c r="Y90"/>
  <c r="Y89"/>
  <c r="Y88"/>
  <c r="Y87"/>
  <c r="X70"/>
  <c r="X69"/>
  <c r="X68"/>
  <c r="X67"/>
  <c r="X66"/>
  <c r="D32" i="2"/>
  <c r="D11"/>
  <c r="D10"/>
  <c r="D22" i="1"/>
  <c r="D21" s="1"/>
  <c r="D20" s="1"/>
  <c r="D19" s="1"/>
  <c r="E11" i="2"/>
  <c r="C11"/>
  <c r="C10"/>
  <c r="C22" i="1"/>
  <c r="C21"/>
  <c r="C20"/>
  <c r="C19" s="1"/>
  <c r="Y21" i="5"/>
  <c r="Y19"/>
  <c r="Y20"/>
  <c r="O43" i="4"/>
  <c r="O42"/>
  <c r="O41" s="1"/>
  <c r="O40" s="1"/>
  <c r="O39" s="1"/>
  <c r="O38" s="1"/>
  <c r="G16" i="3" s="1"/>
  <c r="G15" s="1"/>
  <c r="X41" i="5"/>
  <c r="X40"/>
  <c r="X39"/>
  <c r="Z22"/>
  <c r="Z21"/>
  <c r="Z19"/>
  <c r="Z20"/>
  <c r="Q56" i="4"/>
  <c r="Q55" s="1"/>
  <c r="Q54" s="1"/>
  <c r="Q53" s="1"/>
  <c r="Q52" s="1"/>
  <c r="Q51" s="1"/>
  <c r="Z66" i="5"/>
  <c r="P42" i="4"/>
  <c r="P41"/>
  <c r="P40" s="1"/>
  <c r="P39" s="1"/>
  <c r="P38" s="1"/>
  <c r="H16" i="3" s="1"/>
  <c r="H15" s="1"/>
  <c r="O15" i="4"/>
  <c r="O14" s="1"/>
  <c r="O13" s="1"/>
  <c r="P20"/>
  <c r="P19" s="1"/>
  <c r="P18" s="1"/>
  <c r="P17" s="1"/>
  <c r="P16" s="1"/>
  <c r="H12" i="3" s="1"/>
  <c r="Z53" i="5"/>
  <c r="Z52"/>
  <c r="Z51"/>
  <c r="Z50"/>
  <c r="Z49"/>
  <c r="O50" i="4"/>
  <c r="O49"/>
  <c r="O48" s="1"/>
  <c r="O47" s="1"/>
  <c r="O46" s="1"/>
  <c r="O45" s="1"/>
  <c r="G18" i="3" s="1"/>
  <c r="G17" s="1"/>
  <c r="Q50" i="4"/>
  <c r="Q49"/>
  <c r="Q48" s="1"/>
  <c r="Q47" s="1"/>
  <c r="Q46" s="1"/>
  <c r="Q45" s="1"/>
  <c r="I18" i="3" s="1"/>
  <c r="I17" s="1"/>
  <c r="Y99" i="5"/>
  <c r="Y98"/>
  <c r="Y97"/>
  <c r="Y96"/>
  <c r="O73" i="4"/>
  <c r="O72"/>
  <c r="O71"/>
  <c r="O70" s="1"/>
  <c r="O69" s="1"/>
  <c r="G24" i="3" s="1"/>
  <c r="Y15" i="5"/>
  <c r="Y14"/>
  <c r="Y13"/>
  <c r="Y12"/>
  <c r="Q20" i="4"/>
  <c r="Q19" s="1"/>
  <c r="Q18" s="1"/>
  <c r="Q17" s="1"/>
  <c r="Q16" s="1"/>
  <c r="I12" i="3" s="1"/>
  <c r="P56" i="4"/>
  <c r="P55" s="1"/>
  <c r="P54" s="1"/>
  <c r="P53" s="1"/>
  <c r="P52" s="1"/>
  <c r="P51" s="1"/>
  <c r="H20" i="3" s="1"/>
  <c r="H19" s="1"/>
  <c r="Z11" i="5"/>
  <c r="Y11"/>
  <c r="Z10"/>
  <c r="E26" i="1"/>
  <c r="E25" s="1"/>
  <c r="E24" s="1"/>
  <c r="E23" s="1"/>
  <c r="Q42" i="4"/>
  <c r="Q41" s="1"/>
  <c r="Q40" s="1"/>
  <c r="Q39" s="1"/>
  <c r="Q38" s="1"/>
  <c r="I16" i="3" s="1"/>
  <c r="I15" s="1"/>
  <c r="Z108" i="5"/>
  <c r="X75" i="8"/>
  <c r="X74"/>
  <c r="I20" i="3"/>
  <c r="Y10" i="5"/>
  <c r="Y108"/>
  <c r="D26" i="1"/>
  <c r="D25"/>
  <c r="D24" s="1"/>
  <c r="D23" s="1"/>
  <c r="W76" i="8"/>
  <c r="X81"/>
  <c r="X80"/>
  <c r="X79"/>
  <c r="W82"/>
  <c r="W81"/>
  <c r="W80"/>
  <c r="W79"/>
  <c r="Y81"/>
  <c r="Y80"/>
  <c r="Y79"/>
  <c r="X62"/>
  <c r="W53"/>
  <c r="Y62"/>
  <c r="W62"/>
  <c r="Y76"/>
  <c r="X11"/>
  <c r="Y11"/>
  <c r="W11"/>
  <c r="O17" i="4"/>
  <c r="O16"/>
  <c r="G12" i="3" s="1"/>
  <c r="X21" i="5"/>
  <c r="X19"/>
  <c r="Y10" i="8"/>
  <c r="Y88"/>
  <c r="X10"/>
  <c r="X88"/>
  <c r="W10"/>
  <c r="W88"/>
  <c r="C26" i="1"/>
  <c r="C25"/>
  <c r="C24" s="1"/>
  <c r="C23" s="1"/>
  <c r="X20" i="5"/>
  <c r="X108"/>
  <c r="O10" i="4" l="1"/>
  <c r="O12"/>
  <c r="O11" s="1"/>
  <c r="G11" i="3" s="1"/>
  <c r="G10" s="1"/>
  <c r="O58" i="4"/>
  <c r="O57"/>
  <c r="P57"/>
  <c r="P58"/>
  <c r="Q57"/>
  <c r="I21" i="3" s="1"/>
  <c r="I19" s="1"/>
  <c r="Q58" i="4"/>
  <c r="G23" i="3"/>
  <c r="O63" i="4"/>
  <c r="Q12"/>
  <c r="Q11" s="1"/>
  <c r="I11" i="3" s="1"/>
  <c r="I10" s="1"/>
  <c r="Q10" i="4"/>
  <c r="P12"/>
  <c r="P11" s="1"/>
  <c r="H11" i="3" s="1"/>
  <c r="H10" s="1"/>
  <c r="P10" i="4"/>
  <c r="Q63"/>
  <c r="I23" i="3"/>
  <c r="P63" i="4"/>
  <c r="H23" i="3"/>
  <c r="G22"/>
  <c r="C18" i="1"/>
  <c r="C17" s="1"/>
  <c r="D18"/>
  <c r="D17" s="1"/>
  <c r="H22" i="3"/>
  <c r="I22"/>
  <c r="Q79" i="4"/>
  <c r="Q78" s="1"/>
  <c r="Q77" s="1"/>
  <c r="Q76" s="1"/>
  <c r="I26" i="3" s="1"/>
  <c r="I25" s="1"/>
  <c r="H27" l="1"/>
  <c r="I27"/>
  <c r="O86" i="4"/>
  <c r="P86"/>
  <c r="Q86"/>
  <c r="G27" i="3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W35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в том числе юрист 25200, и внешний муниц контроль 23500</t>
        </r>
      </text>
    </comment>
  </commentList>
</comments>
</file>

<file path=xl/sharedStrings.xml><?xml version="1.0" encoding="utf-8"?>
<sst xmlns="http://schemas.openxmlformats.org/spreadsheetml/2006/main" count="611" uniqueCount="266">
  <si>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</si>
  <si>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</si>
  <si>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</si>
  <si>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</si>
  <si>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</si>
  <si>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Изменение остатков средств на счетах по учету  средств бюджета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</si>
  <si>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</si>
  <si>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</si>
  <si>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</si>
  <si>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</si>
  <si>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</si>
  <si>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</si>
  <si>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</si>
  <si>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</si>
  <si>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</si>
  <si>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</si>
  <si>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</si>
  <si>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</si>
  <si>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</si>
  <si>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</si>
  <si>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</si>
  <si>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</si>
  <si>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</si>
  <si>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2022 год</t>
  </si>
  <si>
    <t>к решению Совета депутатов</t>
  </si>
  <si>
    <t>000 01  05  02  01  10  0000  510</t>
  </si>
  <si>
    <t>000 01  05  02  01  10  0000  610</t>
  </si>
  <si>
    <t>2023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</si>
  <si>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</si>
  <si>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</si>
  <si>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МО Каировский сельсовета</t>
  </si>
  <si>
    <t>МО Каировский сельсовет</t>
  </si>
  <si>
    <t>Код бюджетной классификации Российской Федерации</t>
  </si>
  <si>
    <t>Наименование кода дохода бюджета</t>
  </si>
  <si>
    <t>С учетом изменений</t>
  </si>
  <si>
    <t>X</t>
  </si>
  <si>
    <t>Доходы бюджета - ВСЕГО: 
В том числе: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</si>
  <si>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</si>
  <si>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</si>
  <si>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</si>
  <si>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</si>
  <si>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</si>
  <si>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</si>
  <si>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</si>
  <si>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</si>
  <si>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</si>
  <si>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</si>
  <si>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</si>
  <si>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</si>
  <si>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</si>
  <si>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</si>
  <si>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</si>
  <si>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</si>
  <si>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</si>
  <si>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</si>
  <si>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</si>
  <si>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</si>
  <si>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</si>
  <si>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</si>
  <si>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</si>
  <si>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</si>
  <si>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</si>
  <si>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</si>
  <si>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</si>
  <si>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</si>
  <si>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</si>
  <si>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</si>
  <si>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</si>
  <si>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</si>
  <si>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000 10500000000000000</t>
  </si>
  <si>
    <t>НАЛОГИ НА СОВОКУПНЫЙ ДОХОД</t>
  </si>
  <si>
    <t>000 10503000010000110</t>
  </si>
  <si>
    <t>Единый сельскохозяйственный налог</t>
  </si>
  <si>
    <t>000 10503010010000110</t>
  </si>
  <si>
    <t>182 10503010011000110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</si>
  <si>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</si>
  <si>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</si>
  <si>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</si>
  <si>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</si>
  <si>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</si>
  <si>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</si>
  <si>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</si>
  <si>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</si>
  <si>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</si>
  <si>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</si>
  <si>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</si>
  <si>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</si>
  <si>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</si>
  <si>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</si>
  <si>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</si>
  <si>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</si>
  <si>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</si>
  <si>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</si>
  <si>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</si>
  <si>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</si>
  <si>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</si>
  <si>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</si>
  <si>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</si>
  <si>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</si>
  <si>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</si>
  <si>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</si>
  <si>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</si>
  <si>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</si>
  <si>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126 20216001100000150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</si>
  <si>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</si>
  <si>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</si>
  <si>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</si>
  <si>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</si>
  <si>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126 20235118100000150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</si>
  <si>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</si>
  <si>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</si>
  <si>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</si>
  <si>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</si>
  <si>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</si>
  <si>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</si>
  <si>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</si>
  <si>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>Каировского сельсовета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</si>
  <si>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</si>
  <si>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</si>
  <si>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</si>
  <si>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</si>
  <si>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</si>
  <si>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</si>
  <si>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</si>
  <si>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</si>
  <si>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</si>
  <si>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</t>
  </si>
  <si>
    <t>КФСР</t>
  </si>
  <si>
    <t>ЦСР</t>
  </si>
  <si>
    <t>ВР</t>
  </si>
  <si>
    <t>КЭСР</t>
  </si>
  <si>
    <t>Тип ср-в</t>
  </si>
  <si>
    <t>Администрация Каировского сельсовета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</si>
  <si>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</si>
  <si>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</si>
  <si>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</si>
  <si>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5700000000</t>
  </si>
  <si>
    <t>Подпрограмма "Осуществление деятельности аппарата управления администрации муниципального образования Каировский сельсовет"</t>
  </si>
  <si>
    <t>5710000000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</si>
  <si>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</si>
  <si>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</si>
  <si>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</si>
  <si>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</si>
  <si>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</si>
  <si>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</si>
  <si>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</si>
  <si>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</si>
  <si>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</si>
  <si>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</si>
  <si>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</si>
  <si>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</si>
  <si>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НАЦИОНАЛЬНАЯ ОБОРОНА</t>
  </si>
  <si>
    <t>Мобилизационная и вневойсковая подготовка</t>
  </si>
  <si>
    <t>Подпрограмма "Обеспечение осуществления части, переданных органами власти другого уровня, полномочий"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</si>
  <si>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</si>
  <si>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</si>
  <si>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Подпрограмма "Обеспечение пожарной безопасности на территории муниципального образования Каировский сельсовет"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</si>
  <si>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</si>
  <si>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НАЦИОНАЛЬНАЯ ЭКОНОМИКА</t>
  </si>
  <si>
    <t>Подпрограмма "Развитие дорожного хозяйства на территории муниципального образования Каировский сельсовет"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</si>
  <si>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</si>
  <si>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</si>
  <si>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</si>
  <si>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</si>
  <si>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Подпрограмма "Благоустройство на территории муниципального образования Каировский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</si>
  <si>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</si>
  <si>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</si>
  <si>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Культура</t>
  </si>
  <si>
    <t>Подпрограмма "Развитие культуры на территории муниципального образования Каировский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</si>
  <si>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</si>
  <si>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</si>
  <si>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ИТОГО РАСХОДОВ</t>
  </si>
  <si>
    <t xml:space="preserve">Каировского сельсовета 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</si>
  <si>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на 2020-2024 годы"</t>
  </si>
  <si>
    <t>Дорожное хозяйство (дорожные фонды)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</si>
  <si>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</si>
  <si>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 xml:space="preserve"> 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</si>
  <si>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</si>
  <si>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</si>
  <si>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</si>
  <si>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</si>
  <si>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</si>
  <si>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</si>
  <si>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</si>
  <si>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Х</t>
  </si>
  <si>
    <t>Условно утвержденные расходы</t>
  </si>
  <si>
    <t>5710010010</t>
  </si>
  <si>
    <t>5710010020</t>
  </si>
  <si>
    <t>Дотации на выравнивание бюджетной обеспеченности</t>
  </si>
  <si>
    <t>2024 год</t>
  </si>
  <si>
    <t>Субсидии бюджетам бюджетной системы Российской Федерации (межбюджетные субсидии)</t>
  </si>
  <si>
    <t>Прочие межбюджетные трансферты, передаваемые бюджетам</t>
  </si>
  <si>
    <t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</si>
  <si>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57700S1510</t>
  </si>
  <si>
    <t xml:space="preserve">Источники внутреннего финансирования дефицита местного бюджета на 2022 год </t>
  </si>
  <si>
    <t>и на плановый период 2023 и 2024 годов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</si>
  <si>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</si>
  <si>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</si>
  <si>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</si>
  <si>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</si>
  <si>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</si>
  <si>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000 20220000000000150</t>
  </si>
  <si>
    <t>000 20229999000000150</t>
  </si>
  <si>
    <t>000 20240000000000150</t>
  </si>
  <si>
    <t>000 20249999000000150</t>
  </si>
  <si>
    <t>575П5S1402</t>
  </si>
  <si>
    <t>Реализация инициативных проектов (приобретение оборудования для спортивной (игровой, спортивно-игровой) площадки)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</si>
  <si>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</si>
  <si>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</si>
  <si>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</si>
  <si>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</si>
  <si>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126 11715030100000150</t>
  </si>
  <si>
    <t>000 20215001000000150</t>
  </si>
  <si>
    <t>126 20215001100000150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</si>
  <si>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</si>
  <si>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126 20229999100000150</t>
  </si>
  <si>
    <t>126 20249999100000150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</si>
  <si>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</si>
  <si>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Осуществление части переданных полномочий по подготовке документов и расчетов, необходимых для составления проектов бюджета, исполнения бюджета сельских поселений  и полномочий по ведению бюджетного учета и формированию бюджетной отчетности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</si>
  <si>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</si>
  <si>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экономики</t>
  </si>
  <si>
    <t>Повышение заработной платы работников муниципальных учреждений культуры</t>
  </si>
  <si>
    <t>Поступление доходов в местный бюджет по кодам видов доходов, подвидов доходов на 2022 год и на плановый период 2023, 2024 годов</t>
  </si>
  <si>
    <t>Приложение № 2</t>
  </si>
  <si>
    <t>Приложение 4</t>
  </si>
  <si>
    <t>Приложение 5</t>
  </si>
  <si>
    <t>ВЕДОМСТВЕННАЯ СТРУКТУРА РАСХОДОВ МЕСТНОГО БЮДЖЕТА НА 2022 ГОД И ПЛАНОВЫЙ ПЕРИОД 2023 И 2024 ГОДОВ</t>
  </si>
  <si>
    <t>РАСПРЕДЕЛЕНИЕ БЮДЖЕТНЫХ АССИГНОВАНИЙ МЕСТНОГО БЮДЖЕТА ПО ЦЕЛЕВЫМ СТАТЬЯМ, (МУНИЦИПАЛЬНЫМ ПРОГРАММАМ МО КАИРОВСКИЙ СЕЛЬСОВЕТ И НЕПРОГРАММНЫМ  НАПРАВЛЕНИЯМ ДЕЯТЕЛЬНОСТИ), РАЗДЕЛАМ, ПОДРАЗДЕЛАМ, ГРУППАМ И  ПОДГРУППАМ ВИДОВ РАСХОДОВ КЛАССИФИКАЦИИ РАСХОДОВ НА 2022 ГОД И НА ПЛАНОВЫЙ ПЕРИОД 2023 И 2024 ГОДОВ</t>
  </si>
  <si>
    <t>Осуществление части переданных полномочий по подготовке документов и расчетов, необходимых для составления проектов бюджета, исполнения бюджетов сельских поселений  и полномочий по ведению бюджетного учета и формированию бюджетной отчетности</t>
  </si>
  <si>
    <t>Подпрограмма "Развитие системы градорегулирования в муниципальном образовании Каировский сельсовет Саракташского района Оренбургской области"</t>
  </si>
  <si>
    <t xml:space="preserve">Распределение бюджетных ассигнований местного бюджета по разделам и подразделам расходов классификации расходов местного бюджета на 2022 год  и на плановый период 2023 и 2024 годов </t>
  </si>
  <si>
    <t>Другие общегосударственные вопросы</t>
  </si>
  <si>
    <t>Непрограммное направление расходов (непрограммные мероприятия)</t>
  </si>
  <si>
    <t>Членские взносы в Совет (ассоциацию) муниципальных образований</t>
  </si>
  <si>
    <t>Уплата налогов, сборов и иных платежей</t>
  </si>
  <si>
    <t>Уплата иных платежей</t>
  </si>
  <si>
    <t>Осуществление части переданных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</si>
  <si>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5730095020</t>
  </si>
  <si>
    <t>Содержание и ремонт, капитальный ремонт автомобильных дорог общего пользования и искусственных сооружений на них</t>
  </si>
  <si>
    <t>5740095280</t>
  </si>
  <si>
    <t>5750095310</t>
  </si>
  <si>
    <t>5760075080</t>
  </si>
  <si>
    <t>Осуществление первичного воинского учета органами местного самоуправления поселений, муниципальных и городских округов</t>
  </si>
  <si>
    <t>2022год</t>
  </si>
  <si>
    <t>Достижение показателей по оплате труда</t>
  </si>
  <si>
    <t>Приложение № 3</t>
  </si>
  <si>
    <t>Приложение 6</t>
  </si>
  <si>
    <t>Инициативные платежи, зачисляемые в бюджеты сельских поселений (средства, поступающие на приобретение оборудования для спортивной (игровой, спортивно-игровой) площадки)</t>
  </si>
  <si>
    <t>126 11715030100002150</t>
  </si>
  <si>
    <t>000 20216001000000150</t>
  </si>
  <si>
    <t>Прочие субсидии</t>
  </si>
  <si>
    <t>Прочие субсидии бюджетам сельских поселений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</si>
  <si>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</si>
  <si>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Прочие межбюджетные трансферты, передаваемые бюджетам сельских поселений</t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</si>
  <si>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</si>
  <si>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</si>
  <si>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000 20215002000000150</t>
  </si>
  <si>
    <t>126 20215002100000150</t>
  </si>
  <si>
    <t>Коммунальное хозяйство</t>
  </si>
  <si>
    <t>Прочие мероприятия в области коммунального хозяйства</t>
  </si>
  <si>
    <t>Закупка товаров, работ и услуг для обеспечения государственных (муниципальных) нужд</t>
  </si>
  <si>
    <t>7700000000</t>
  </si>
  <si>
    <t>7700000120</t>
  </si>
  <si>
    <t>Иные бюджетные ассигнования</t>
  </si>
  <si>
    <t>Распределение бюджетных ассигнований местного бюджета по разделам, подразделам, целевым статьям (муниципальным программам Каировского сельсовета и непрограммным направлениям деятельности), группам и подгруппам видов расходов классификации расходов местного бюджета на 2022 год и на плановый период 2023 и 2024 годов</t>
  </si>
  <si>
    <t>от 17.08.2022 года  № 90</t>
  </si>
</sst>
</file>

<file path=xl/styles.xml><?xml version="1.0" encoding="utf-8"?>
<styleSheet xmlns="http://schemas.openxmlformats.org/spreadsheetml/2006/main">
  <numFmts count="9">
    <numFmt numFmtId="172" formatCode="#,##0.00;[Red]\-#,##0.00;0.00"/>
    <numFmt numFmtId="173" formatCode="&quot;&quot;###,##0.00"/>
    <numFmt numFmtId="174" formatCode="0000"/>
    <numFmt numFmtId="175" formatCode="000"/>
    <numFmt numFmtId="176" formatCode="00"/>
    <numFmt numFmtId="177" formatCode="0000000000"/>
    <numFmt numFmtId="178" formatCode="00\.00\.00"/>
    <numFmt numFmtId="179" formatCode="\1"/>
    <numFmt numFmtId="180" formatCode="0000000"/>
  </numFmts>
  <fonts count="27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623">
    <xf numFmtId="0" fontId="0" fillId="0" borderId="0" xfId="0"/>
    <xf numFmtId="172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Font="1"/>
    <xf numFmtId="0" fontId="10" fillId="0" borderId="0" xfId="1" applyNumberFormat="1" applyFont="1" applyFill="1" applyAlignment="1" applyProtection="1">
      <protection hidden="1"/>
    </xf>
    <xf numFmtId="0" fontId="11" fillId="0" borderId="0" xfId="1" applyFont="1" applyAlignment="1" applyProtection="1">
      <alignment horizontal="left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/>
    <xf numFmtId="0" fontId="11" fillId="0" borderId="0" xfId="4" applyNumberFormat="1" applyFont="1" applyFill="1" applyAlignment="1" applyProtection="1">
      <protection hidden="1"/>
    </xf>
    <xf numFmtId="174" fontId="10" fillId="0" borderId="0" xfId="1" applyNumberFormat="1" applyFont="1" applyFill="1" applyAlignment="1" applyProtection="1">
      <protection hidden="1"/>
    </xf>
    <xf numFmtId="175" fontId="10" fillId="0" borderId="0" xfId="1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2" xfId="1" applyNumberFormat="1" applyFont="1" applyFill="1" applyBorder="1" applyAlignment="1" applyProtection="1">
      <alignment horizontal="center" vertical="center"/>
      <protection hidden="1"/>
    </xf>
    <xf numFmtId="0" fontId="13" fillId="0" borderId="3" xfId="1" applyNumberFormat="1" applyFont="1" applyFill="1" applyBorder="1" applyAlignment="1" applyProtection="1">
      <alignment horizontal="center" vertical="center"/>
      <protection hidden="1"/>
    </xf>
    <xf numFmtId="0" fontId="1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4" xfId="1" applyNumberFormat="1" applyFont="1" applyFill="1" applyBorder="1" applyAlignment="1" applyProtection="1">
      <alignment horizontal="center" vertical="center"/>
      <protection hidden="1"/>
    </xf>
    <xf numFmtId="0" fontId="13" fillId="0" borderId="5" xfId="1" applyNumberFormat="1" applyFont="1" applyFill="1" applyBorder="1" applyAlignment="1" applyProtection="1">
      <alignment horizontal="center" vertical="center"/>
      <protection hidden="1"/>
    </xf>
    <xf numFmtId="172" fontId="11" fillId="0" borderId="6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11" fillId="0" borderId="0" xfId="1" applyFont="1"/>
    <xf numFmtId="0" fontId="13" fillId="0" borderId="7" xfId="1" applyNumberFormat="1" applyFont="1" applyFill="1" applyBorder="1" applyAlignment="1" applyProtection="1">
      <alignment horizontal="centerContinuous"/>
      <protection hidden="1"/>
    </xf>
    <xf numFmtId="0" fontId="13" fillId="0" borderId="7" xfId="1" applyNumberFormat="1" applyFont="1" applyFill="1" applyBorder="1" applyAlignment="1" applyProtection="1">
      <alignment horizontal="centerContinuous" vertical="top" wrapText="1"/>
      <protection hidden="1"/>
    </xf>
    <xf numFmtId="0" fontId="13" fillId="0" borderId="8" xfId="1" applyNumberFormat="1" applyFont="1" applyFill="1" applyBorder="1" applyAlignment="1" applyProtection="1">
      <alignment horizontal="centerContinuous"/>
      <protection hidden="1"/>
    </xf>
    <xf numFmtId="3" fontId="13" fillId="0" borderId="1" xfId="1" applyNumberFormat="1" applyFont="1" applyFill="1" applyBorder="1" applyAlignment="1" applyProtection="1">
      <protection hidden="1"/>
    </xf>
    <xf numFmtId="172" fontId="13" fillId="0" borderId="6" xfId="1" applyNumberFormat="1" applyFont="1" applyFill="1" applyBorder="1" applyAlignment="1" applyProtection="1">
      <protection hidden="1"/>
    </xf>
    <xf numFmtId="174" fontId="13" fillId="0" borderId="6" xfId="1" applyNumberFormat="1" applyFont="1" applyFill="1" applyBorder="1" applyAlignment="1" applyProtection="1">
      <alignment wrapText="1"/>
      <protection hidden="1"/>
    </xf>
    <xf numFmtId="174" fontId="13" fillId="0" borderId="1" xfId="1" applyNumberFormat="1" applyFont="1" applyFill="1" applyBorder="1" applyAlignment="1" applyProtection="1">
      <alignment wrapText="1"/>
      <protection hidden="1"/>
    </xf>
    <xf numFmtId="175" fontId="11" fillId="0" borderId="1" xfId="1" applyNumberFormat="1" applyFont="1" applyFill="1" applyBorder="1" applyAlignment="1" applyProtection="1">
      <alignment wrapText="1"/>
      <protection hidden="1"/>
    </xf>
    <xf numFmtId="175" fontId="15" fillId="0" borderId="1" xfId="1" applyNumberFormat="1" applyFont="1" applyFill="1" applyBorder="1" applyAlignment="1" applyProtection="1">
      <alignment wrapText="1"/>
      <protection hidden="1"/>
    </xf>
    <xf numFmtId="179" fontId="16" fillId="0" borderId="1" xfId="1" applyNumberFormat="1" applyFont="1" applyFill="1" applyBorder="1" applyAlignment="1" applyProtection="1">
      <alignment wrapText="1"/>
      <protection hidden="1"/>
    </xf>
    <xf numFmtId="176" fontId="15" fillId="0" borderId="1" xfId="1" applyNumberFormat="1" applyFont="1" applyFill="1" applyBorder="1" applyAlignment="1" applyProtection="1">
      <alignment wrapText="1"/>
      <protection hidden="1"/>
    </xf>
    <xf numFmtId="49" fontId="15" fillId="0" borderId="1" xfId="1" applyNumberFormat="1" applyFont="1" applyFill="1" applyBorder="1" applyAlignment="1" applyProtection="1">
      <alignment horizontal="right" wrapText="1"/>
      <protection hidden="1"/>
    </xf>
    <xf numFmtId="175" fontId="15" fillId="0" borderId="1" xfId="1" applyNumberFormat="1" applyFont="1" applyFill="1" applyBorder="1" applyAlignment="1" applyProtection="1">
      <alignment horizontal="right" wrapText="1"/>
      <protection hidden="1"/>
    </xf>
    <xf numFmtId="175" fontId="16" fillId="0" borderId="1" xfId="1" applyNumberFormat="1" applyFont="1" applyFill="1" applyBorder="1" applyAlignment="1" applyProtection="1">
      <alignment wrapText="1"/>
      <protection hidden="1"/>
    </xf>
    <xf numFmtId="178" fontId="16" fillId="0" borderId="1" xfId="1" applyNumberFormat="1" applyFont="1" applyFill="1" applyBorder="1" applyAlignment="1" applyProtection="1">
      <alignment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3" fontId="16" fillId="0" borderId="1" xfId="1" applyNumberFormat="1" applyFont="1" applyFill="1" applyBorder="1" applyAlignment="1" applyProtection="1">
      <protection hidden="1"/>
    </xf>
    <xf numFmtId="172" fontId="15" fillId="0" borderId="1" xfId="1" applyNumberFormat="1" applyFont="1" applyFill="1" applyBorder="1" applyAlignment="1" applyProtection="1"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176" fontId="16" fillId="0" borderId="1" xfId="1" applyNumberFormat="1" applyFont="1" applyFill="1" applyBorder="1" applyAlignment="1" applyProtection="1">
      <alignment wrapText="1"/>
      <protection hidden="1"/>
    </xf>
    <xf numFmtId="49" fontId="16" fillId="0" borderId="1" xfId="1" applyNumberFormat="1" applyFont="1" applyFill="1" applyBorder="1" applyAlignment="1" applyProtection="1">
      <alignment horizontal="right" wrapText="1"/>
      <protection hidden="1"/>
    </xf>
    <xf numFmtId="175" fontId="16" fillId="0" borderId="1" xfId="1" applyNumberFormat="1" applyFont="1" applyFill="1" applyBorder="1" applyAlignment="1" applyProtection="1">
      <alignment horizontal="right" wrapText="1"/>
      <protection hidden="1"/>
    </xf>
    <xf numFmtId="172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174" fontId="15" fillId="0" borderId="1" xfId="1" applyNumberFormat="1" applyFont="1" applyFill="1" applyBorder="1" applyAlignment="1" applyProtection="1">
      <alignment vertical="center" wrapText="1"/>
      <protection hidden="1"/>
    </xf>
    <xf numFmtId="180" fontId="16" fillId="0" borderId="1" xfId="1" applyNumberFormat="1" applyFont="1" applyFill="1" applyBorder="1" applyAlignment="1" applyProtection="1">
      <alignment horizontal="right" wrapText="1"/>
      <protection hidden="1"/>
    </xf>
    <xf numFmtId="174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175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/>
      <protection hidden="1"/>
    </xf>
    <xf numFmtId="0" fontId="16" fillId="0" borderId="1" xfId="1" applyNumberFormat="1" applyFont="1" applyFill="1" applyBorder="1" applyAlignment="1" applyProtection="1">
      <alignment wrapText="1"/>
      <protection hidden="1"/>
    </xf>
    <xf numFmtId="0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right" wrapText="1"/>
      <protection hidden="1"/>
    </xf>
    <xf numFmtId="3" fontId="16" fillId="0" borderId="1" xfId="1" applyNumberFormat="1" applyFont="1" applyFill="1" applyBorder="1" applyAlignment="1" applyProtection="1">
      <alignment wrapText="1"/>
      <protection hidden="1"/>
    </xf>
    <xf numFmtId="4" fontId="15" fillId="0" borderId="1" xfId="1" applyNumberFormat="1" applyFont="1" applyFill="1" applyBorder="1" applyAlignment="1" applyProtection="1">
      <protection hidden="1"/>
    </xf>
    <xf numFmtId="0" fontId="16" fillId="0" borderId="0" xfId="1" applyFont="1" applyBorder="1"/>
    <xf numFmtId="0" fontId="16" fillId="0" borderId="0" xfId="0" applyFont="1" applyBorder="1" applyAlignment="1"/>
    <xf numFmtId="0" fontId="16" fillId="0" borderId="0" xfId="1" applyFont="1" applyBorder="1" applyProtection="1">
      <protection hidden="1"/>
    </xf>
    <xf numFmtId="0" fontId="15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right"/>
      <protection hidden="1"/>
    </xf>
    <xf numFmtId="0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1" applyNumberFormat="1" applyFont="1" applyFill="1" applyBorder="1" applyAlignment="1" applyProtection="1">
      <alignment horizontal="center" vertical="center"/>
      <protection hidden="1"/>
    </xf>
    <xf numFmtId="0" fontId="15" fillId="0" borderId="1" xfId="1" applyFont="1" applyBorder="1" applyAlignment="1">
      <alignment horizontal="center" vertical="center"/>
    </xf>
    <xf numFmtId="172" fontId="15" fillId="2" borderId="1" xfId="1" applyNumberFormat="1" applyFont="1" applyFill="1" applyBorder="1" applyAlignment="1" applyProtection="1">
      <protection hidden="1"/>
    </xf>
    <xf numFmtId="172" fontId="16" fillId="2" borderId="1" xfId="1" applyNumberFormat="1" applyFont="1" applyFill="1" applyBorder="1" applyAlignment="1" applyProtection="1">
      <protection hidden="1"/>
    </xf>
    <xf numFmtId="0" fontId="16" fillId="0" borderId="0" xfId="1" applyFont="1" applyBorder="1" applyAlignment="1">
      <alignment horizontal="right"/>
    </xf>
    <xf numFmtId="175" fontId="15" fillId="0" borderId="1" xfId="1" applyNumberFormat="1" applyFont="1" applyFill="1" applyBorder="1" applyAlignment="1" applyProtection="1">
      <alignment vertical="center" wrapText="1"/>
      <protection hidden="1"/>
    </xf>
    <xf numFmtId="175" fontId="16" fillId="0" borderId="1" xfId="1" applyNumberFormat="1" applyFont="1" applyFill="1" applyBorder="1" applyAlignment="1" applyProtection="1">
      <alignment vertical="center" wrapText="1"/>
      <protection hidden="1"/>
    </xf>
    <xf numFmtId="174" fontId="16" fillId="0" borderId="1" xfId="1" applyNumberFormat="1" applyFont="1" applyFill="1" applyBorder="1" applyAlignment="1" applyProtection="1">
      <alignment vertical="center" wrapText="1"/>
      <protection hidden="1"/>
    </xf>
    <xf numFmtId="4" fontId="15" fillId="2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4" fillId="0" borderId="0" xfId="1" applyNumberFormat="1" applyFont="1" applyFill="1" applyAlignment="1" applyProtection="1">
      <alignment horizontal="centerContinuous"/>
      <protection hidden="1"/>
    </xf>
    <xf numFmtId="0" fontId="12" fillId="0" borderId="0" xfId="1" applyNumberFormat="1" applyFont="1" applyFill="1" applyAlignment="1" applyProtection="1">
      <alignment horizontal="right" vertical="top"/>
      <protection hidden="1"/>
    </xf>
    <xf numFmtId="0" fontId="12" fillId="0" borderId="0" xfId="1" applyNumberFormat="1" applyFont="1" applyFill="1" applyAlignment="1" applyProtection="1">
      <alignment horizontal="centerContinuous" vertical="top"/>
      <protection hidden="1"/>
    </xf>
    <xf numFmtId="0" fontId="14" fillId="0" borderId="0" xfId="1" applyNumberFormat="1" applyFont="1" applyFill="1" applyAlignment="1" applyProtection="1">
      <protection hidden="1"/>
    </xf>
    <xf numFmtId="0" fontId="5" fillId="0" borderId="0" xfId="1" applyFill="1"/>
    <xf numFmtId="0" fontId="17" fillId="0" borderId="0" xfId="1" applyFont="1" applyFill="1"/>
    <xf numFmtId="0" fontId="1" fillId="0" borderId="0" xfId="1" applyFont="1" applyFill="1"/>
    <xf numFmtId="0" fontId="11" fillId="0" borderId="0" xfId="1" applyFont="1" applyFill="1"/>
    <xf numFmtId="0" fontId="5" fillId="0" borderId="0" xfId="1" applyFont="1" applyFill="1"/>
    <xf numFmtId="0" fontId="1" fillId="3" borderId="0" xfId="1" applyFont="1" applyFill="1"/>
    <xf numFmtId="0" fontId="11" fillId="3" borderId="0" xfId="1" applyFont="1" applyFill="1"/>
    <xf numFmtId="0" fontId="5" fillId="3" borderId="0" xfId="1" applyFont="1" applyFill="1"/>
    <xf numFmtId="177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4" fillId="0" borderId="8" xfId="1" applyNumberFormat="1" applyFont="1" applyFill="1" applyBorder="1" applyAlignment="1" applyProtection="1">
      <alignment horizontal="centerContinuous"/>
      <protection hidden="1"/>
    </xf>
    <xf numFmtId="177" fontId="12" fillId="0" borderId="0" xfId="1" applyNumberFormat="1" applyFont="1" applyFill="1" applyAlignment="1" applyProtection="1">
      <alignment horizontal="right" vertical="top"/>
      <protection hidden="1"/>
    </xf>
    <xf numFmtId="0" fontId="13" fillId="0" borderId="9" xfId="1" applyNumberFormat="1" applyFont="1" applyFill="1" applyBorder="1" applyAlignment="1" applyProtection="1">
      <alignment horizontal="center" vertical="center"/>
      <protection hidden="1"/>
    </xf>
    <xf numFmtId="0" fontId="13" fillId="0" borderId="9" xfId="1" applyFont="1" applyFill="1" applyBorder="1" applyAlignment="1">
      <alignment horizontal="center" vertical="center"/>
    </xf>
    <xf numFmtId="177" fontId="5" fillId="0" borderId="0" xfId="1" applyNumberFormat="1" applyAlignment="1">
      <alignment horizontal="right"/>
    </xf>
    <xf numFmtId="4" fontId="5" fillId="0" borderId="0" xfId="1" applyNumberFormat="1"/>
    <xf numFmtId="0" fontId="13" fillId="0" borderId="10" xfId="0" applyFont="1" applyBorder="1" applyAlignment="1">
      <alignment horizontal="justify"/>
    </xf>
    <xf numFmtId="175" fontId="11" fillId="0" borderId="10" xfId="1" applyNumberFormat="1" applyFont="1" applyFill="1" applyBorder="1" applyAlignment="1" applyProtection="1">
      <alignment vertical="distributed" wrapText="1"/>
      <protection hidden="1"/>
    </xf>
    <xf numFmtId="0" fontId="18" fillId="0" borderId="1" xfId="0" applyFont="1" applyBorder="1" applyAlignment="1">
      <alignment horizontal="justify" wrapText="1"/>
    </xf>
    <xf numFmtId="175" fontId="11" fillId="0" borderId="1" xfId="1" applyNumberFormat="1" applyFont="1" applyFill="1" applyBorder="1" applyAlignment="1" applyProtection="1">
      <alignment vertical="distributed" wrapText="1"/>
      <protection hidden="1"/>
    </xf>
    <xf numFmtId="176" fontId="11" fillId="0" borderId="1" xfId="1" applyNumberFormat="1" applyFont="1" applyFill="1" applyBorder="1" applyAlignment="1" applyProtection="1">
      <alignment horizontal="center"/>
      <protection hidden="1"/>
    </xf>
    <xf numFmtId="0" fontId="13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wrapText="1"/>
    </xf>
    <xf numFmtId="0" fontId="18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justify"/>
    </xf>
    <xf numFmtId="176" fontId="13" fillId="0" borderId="1" xfId="1" applyNumberFormat="1" applyFont="1" applyFill="1" applyBorder="1" applyAlignment="1" applyProtection="1">
      <alignment horizontal="center"/>
      <protection hidden="1"/>
    </xf>
    <xf numFmtId="176" fontId="13" fillId="0" borderId="10" xfId="1" applyNumberFormat="1" applyFont="1" applyFill="1" applyBorder="1" applyAlignment="1" applyProtection="1">
      <alignment horizontal="center"/>
      <protection hidden="1"/>
    </xf>
    <xf numFmtId="0" fontId="11" fillId="0" borderId="0" xfId="0" applyFont="1" applyFill="1" applyAlignment="1"/>
    <xf numFmtId="0" fontId="13" fillId="0" borderId="3" xfId="5" applyNumberFormat="1" applyFont="1" applyFill="1" applyBorder="1" applyAlignment="1" applyProtection="1">
      <alignment horizontal="center" vertical="center" wrapText="1"/>
      <protection hidden="1"/>
    </xf>
    <xf numFmtId="0" fontId="13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3" xfId="0" applyFont="1" applyBorder="1" applyAlignment="1">
      <alignment horizontal="right"/>
    </xf>
    <xf numFmtId="176" fontId="11" fillId="0" borderId="13" xfId="1" applyNumberFormat="1" applyFont="1" applyFill="1" applyBorder="1" applyAlignment="1" applyProtection="1">
      <alignment horizontal="center"/>
      <protection hidden="1"/>
    </xf>
    <xf numFmtId="0" fontId="11" fillId="0" borderId="0" xfId="1" applyFont="1" applyFill="1" applyProtection="1">
      <protection hidden="1"/>
    </xf>
    <xf numFmtId="0" fontId="13" fillId="0" borderId="14" xfId="1" applyFont="1" applyFill="1" applyBorder="1" applyAlignment="1">
      <alignment horizontal="center"/>
    </xf>
    <xf numFmtId="0" fontId="11" fillId="0" borderId="15" xfId="1" applyFont="1" applyFill="1" applyBorder="1" applyProtection="1">
      <protection hidden="1"/>
    </xf>
    <xf numFmtId="0" fontId="13" fillId="0" borderId="15" xfId="1" applyFont="1" applyFill="1" applyBorder="1" applyProtection="1">
      <protection hidden="1"/>
    </xf>
    <xf numFmtId="0" fontId="13" fillId="0" borderId="0" xfId="1" applyFont="1"/>
    <xf numFmtId="0" fontId="11" fillId="3" borderId="15" xfId="1" applyFont="1" applyFill="1" applyBorder="1" applyProtection="1">
      <protection hidden="1"/>
    </xf>
    <xf numFmtId="0" fontId="13" fillId="0" borderId="16" xfId="1" applyNumberFormat="1" applyFont="1" applyFill="1" applyBorder="1" applyAlignment="1" applyProtection="1">
      <alignment horizontal="centerContinuous"/>
      <protection hidden="1"/>
    </xf>
    <xf numFmtId="0" fontId="13" fillId="0" borderId="17" xfId="1" applyNumberFormat="1" applyFont="1" applyFill="1" applyBorder="1" applyAlignment="1" applyProtection="1">
      <alignment horizontal="centerContinuous"/>
      <protection hidden="1"/>
    </xf>
    <xf numFmtId="0" fontId="13" fillId="0" borderId="18" xfId="1" applyNumberFormat="1" applyFont="1" applyFill="1" applyBorder="1" applyAlignment="1" applyProtection="1">
      <alignment horizontal="center"/>
      <protection hidden="1"/>
    </xf>
    <xf numFmtId="0" fontId="13" fillId="0" borderId="14" xfId="1" applyNumberFormat="1" applyFont="1" applyFill="1" applyBorder="1" applyAlignment="1" applyProtection="1">
      <alignment horizontal="center"/>
      <protection hidden="1"/>
    </xf>
    <xf numFmtId="1" fontId="13" fillId="0" borderId="19" xfId="1" applyNumberFormat="1" applyFont="1" applyFill="1" applyBorder="1" applyAlignment="1" applyProtection="1">
      <alignment horizontal="center"/>
      <protection hidden="1"/>
    </xf>
    <xf numFmtId="0" fontId="13" fillId="0" borderId="20" xfId="1" applyNumberFormat="1" applyFont="1" applyFill="1" applyBorder="1" applyAlignment="1" applyProtection="1">
      <alignment horizontal="center"/>
      <protection hidden="1"/>
    </xf>
    <xf numFmtId="3" fontId="13" fillId="0" borderId="21" xfId="1" applyNumberFormat="1" applyFont="1" applyFill="1" applyBorder="1" applyAlignment="1" applyProtection="1">
      <alignment horizontal="center"/>
      <protection hidden="1"/>
    </xf>
    <xf numFmtId="176" fontId="13" fillId="0" borderId="22" xfId="1" applyNumberFormat="1" applyFont="1" applyFill="1" applyBorder="1" applyAlignment="1" applyProtection="1">
      <protection hidden="1"/>
    </xf>
    <xf numFmtId="177" fontId="13" fillId="0" borderId="22" xfId="1" applyNumberFormat="1" applyFont="1" applyFill="1" applyBorder="1" applyAlignment="1" applyProtection="1">
      <alignment horizontal="right"/>
      <protection hidden="1"/>
    </xf>
    <xf numFmtId="175" fontId="13" fillId="0" borderId="23" xfId="1" applyNumberFormat="1" applyFont="1" applyFill="1" applyBorder="1" applyAlignment="1" applyProtection="1">
      <alignment horizontal="right"/>
      <protection hidden="1"/>
    </xf>
    <xf numFmtId="172" fontId="11" fillId="0" borderId="24" xfId="1" applyNumberFormat="1" applyFont="1" applyFill="1" applyBorder="1" applyAlignment="1" applyProtection="1">
      <protection hidden="1"/>
    </xf>
    <xf numFmtId="172" fontId="11" fillId="0" borderId="23" xfId="1" applyNumberFormat="1" applyFont="1" applyFill="1" applyBorder="1" applyAlignment="1" applyProtection="1">
      <protection hidden="1"/>
    </xf>
    <xf numFmtId="172" fontId="11" fillId="0" borderId="22" xfId="1" applyNumberFormat="1" applyFont="1" applyFill="1" applyBorder="1" applyAlignment="1" applyProtection="1">
      <protection hidden="1"/>
    </xf>
    <xf numFmtId="4" fontId="13" fillId="0" borderId="23" xfId="1" applyNumberFormat="1" applyFont="1" applyFill="1" applyBorder="1" applyAlignment="1" applyProtection="1">
      <alignment horizontal="center"/>
      <protection hidden="1"/>
    </xf>
    <xf numFmtId="174" fontId="13" fillId="0" borderId="25" xfId="1" applyNumberFormat="1" applyFont="1" applyFill="1" applyBorder="1" applyAlignment="1" applyProtection="1">
      <alignment wrapText="1"/>
      <protection hidden="1"/>
    </xf>
    <xf numFmtId="176" fontId="13" fillId="0" borderId="6" xfId="1" applyNumberFormat="1" applyFont="1" applyFill="1" applyBorder="1" applyAlignment="1" applyProtection="1">
      <protection hidden="1"/>
    </xf>
    <xf numFmtId="177" fontId="13" fillId="0" borderId="6" xfId="1" applyNumberFormat="1" applyFont="1" applyFill="1" applyBorder="1" applyAlignment="1" applyProtection="1">
      <alignment horizontal="right"/>
      <protection hidden="1"/>
    </xf>
    <xf numFmtId="175" fontId="13" fillId="0" borderId="1" xfId="1" applyNumberFormat="1" applyFont="1" applyFill="1" applyBorder="1" applyAlignment="1" applyProtection="1">
      <alignment horizontal="right"/>
      <protection hidden="1"/>
    </xf>
    <xf numFmtId="172" fontId="11" fillId="0" borderId="26" xfId="1" applyNumberFormat="1" applyFont="1" applyFill="1" applyBorder="1" applyAlignment="1" applyProtection="1">
      <protection hidden="1"/>
    </xf>
    <xf numFmtId="172" fontId="11" fillId="0" borderId="1" xfId="1" applyNumberFormat="1" applyFont="1" applyFill="1" applyBorder="1" applyAlignment="1" applyProtection="1">
      <protection hidden="1"/>
    </xf>
    <xf numFmtId="4" fontId="13" fillId="0" borderId="1" xfId="1" applyNumberFormat="1" applyFont="1" applyFill="1" applyBorder="1" applyAlignment="1" applyProtection="1">
      <alignment horizontal="center"/>
      <protection hidden="1"/>
    </xf>
    <xf numFmtId="174" fontId="13" fillId="0" borderId="27" xfId="1" applyNumberFormat="1" applyFont="1" applyFill="1" applyBorder="1" applyAlignment="1" applyProtection="1">
      <alignment wrapText="1"/>
      <protection hidden="1"/>
    </xf>
    <xf numFmtId="172" fontId="13" fillId="0" borderId="24" xfId="1" applyNumberFormat="1" applyFont="1" applyFill="1" applyBorder="1" applyAlignment="1" applyProtection="1">
      <protection hidden="1"/>
    </xf>
    <xf numFmtId="172" fontId="13" fillId="0" borderId="23" xfId="1" applyNumberFormat="1" applyFont="1" applyFill="1" applyBorder="1" applyAlignment="1" applyProtection="1">
      <protection hidden="1"/>
    </xf>
    <xf numFmtId="172" fontId="13" fillId="0" borderId="22" xfId="1" applyNumberFormat="1" applyFont="1" applyFill="1" applyBorder="1" applyAlignment="1" applyProtection="1">
      <protection hidden="1"/>
    </xf>
    <xf numFmtId="174" fontId="11" fillId="0" borderId="27" xfId="1" applyNumberFormat="1" applyFont="1" applyFill="1" applyBorder="1" applyAlignment="1" applyProtection="1">
      <alignment wrapText="1"/>
      <protection hidden="1"/>
    </xf>
    <xf numFmtId="174" fontId="11" fillId="0" borderId="6" xfId="1" applyNumberFormat="1" applyFont="1" applyFill="1" applyBorder="1" applyAlignment="1" applyProtection="1">
      <alignment wrapText="1"/>
      <protection hidden="1"/>
    </xf>
    <xf numFmtId="180" fontId="11" fillId="0" borderId="6" xfId="1" applyNumberFormat="1" applyFont="1" applyFill="1" applyBorder="1" applyAlignment="1" applyProtection="1">
      <alignment wrapText="1"/>
      <protection hidden="1"/>
    </xf>
    <xf numFmtId="176" fontId="11" fillId="0" borderId="6" xfId="1" applyNumberFormat="1" applyFont="1" applyFill="1" applyBorder="1" applyAlignment="1" applyProtection="1">
      <protection hidden="1"/>
    </xf>
    <xf numFmtId="177" fontId="11" fillId="0" borderId="6" xfId="1" applyNumberFormat="1" applyFont="1" applyFill="1" applyBorder="1" applyAlignment="1" applyProtection="1">
      <alignment horizontal="right"/>
      <protection hidden="1"/>
    </xf>
    <xf numFmtId="175" fontId="11" fillId="0" borderId="1" xfId="1" applyNumberFormat="1" applyFont="1" applyFill="1" applyBorder="1" applyAlignment="1" applyProtection="1">
      <alignment horizontal="right"/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80" fontId="11" fillId="0" borderId="1" xfId="1" applyNumberFormat="1" applyFont="1" applyFill="1" applyBorder="1" applyAlignment="1" applyProtection="1">
      <alignment wrapText="1"/>
      <protection hidden="1"/>
    </xf>
    <xf numFmtId="4" fontId="13" fillId="3" borderId="1" xfId="1" applyNumberFormat="1" applyFont="1" applyFill="1" applyBorder="1" applyAlignment="1" applyProtection="1">
      <alignment horizontal="center"/>
      <protection hidden="1"/>
    </xf>
    <xf numFmtId="176" fontId="11" fillId="0" borderId="22" xfId="1" applyNumberFormat="1" applyFont="1" applyFill="1" applyBorder="1" applyAlignment="1" applyProtection="1">
      <protection hidden="1"/>
    </xf>
    <xf numFmtId="177" fontId="11" fillId="0" borderId="22" xfId="1" applyNumberFormat="1" applyFont="1" applyFill="1" applyBorder="1" applyAlignment="1" applyProtection="1">
      <alignment horizontal="right"/>
      <protection hidden="1"/>
    </xf>
    <xf numFmtId="175" fontId="11" fillId="0" borderId="23" xfId="1" applyNumberFormat="1" applyFont="1" applyFill="1" applyBorder="1" applyAlignment="1" applyProtection="1">
      <alignment horizontal="right"/>
      <protection hidden="1"/>
    </xf>
    <xf numFmtId="4" fontId="11" fillId="3" borderId="23" xfId="1" applyNumberFormat="1" applyFont="1" applyFill="1" applyBorder="1" applyAlignment="1" applyProtection="1">
      <alignment horizontal="center"/>
      <protection hidden="1"/>
    </xf>
    <xf numFmtId="4" fontId="11" fillId="0" borderId="23" xfId="1" applyNumberFormat="1" applyFont="1" applyFill="1" applyBorder="1" applyAlignment="1" applyProtection="1">
      <alignment horizontal="center"/>
      <protection hidden="1"/>
    </xf>
    <xf numFmtId="4" fontId="11" fillId="3" borderId="1" xfId="1" applyNumberFormat="1" applyFont="1" applyFill="1" applyBorder="1" applyAlignment="1" applyProtection="1">
      <alignment horizontal="center"/>
      <protection hidden="1"/>
    </xf>
    <xf numFmtId="174" fontId="13" fillId="3" borderId="27" xfId="1" applyNumberFormat="1" applyFont="1" applyFill="1" applyBorder="1" applyAlignment="1" applyProtection="1">
      <alignment wrapText="1"/>
      <protection hidden="1"/>
    </xf>
    <xf numFmtId="174" fontId="13" fillId="3" borderId="1" xfId="1" applyNumberFormat="1" applyFont="1" applyFill="1" applyBorder="1" applyAlignment="1" applyProtection="1">
      <alignment wrapText="1"/>
      <protection hidden="1"/>
    </xf>
    <xf numFmtId="176" fontId="13" fillId="3" borderId="6" xfId="1" applyNumberFormat="1" applyFont="1" applyFill="1" applyBorder="1" applyAlignment="1" applyProtection="1">
      <protection hidden="1"/>
    </xf>
    <xf numFmtId="177" fontId="13" fillId="3" borderId="6" xfId="1" applyNumberFormat="1" applyFont="1" applyFill="1" applyBorder="1" applyAlignment="1" applyProtection="1">
      <alignment horizontal="right"/>
      <protection hidden="1"/>
    </xf>
    <xf numFmtId="175" fontId="13" fillId="3" borderId="1" xfId="1" applyNumberFormat="1" applyFont="1" applyFill="1" applyBorder="1" applyAlignment="1" applyProtection="1">
      <alignment horizontal="right"/>
      <protection hidden="1"/>
    </xf>
    <xf numFmtId="172" fontId="11" fillId="3" borderId="26" xfId="1" applyNumberFormat="1" applyFont="1" applyFill="1" applyBorder="1" applyAlignment="1" applyProtection="1">
      <protection hidden="1"/>
    </xf>
    <xf numFmtId="172" fontId="11" fillId="3" borderId="1" xfId="1" applyNumberFormat="1" applyFont="1" applyFill="1" applyBorder="1" applyAlignment="1" applyProtection="1">
      <protection hidden="1"/>
    </xf>
    <xf numFmtId="172" fontId="11" fillId="3" borderId="6" xfId="1" applyNumberFormat="1" applyFont="1" applyFill="1" applyBorder="1" applyAlignment="1" applyProtection="1">
      <protection hidden="1"/>
    </xf>
    <xf numFmtId="180" fontId="11" fillId="3" borderId="1" xfId="1" applyNumberFormat="1" applyFont="1" applyFill="1" applyBorder="1" applyAlignment="1" applyProtection="1">
      <alignment wrapText="1"/>
      <protection hidden="1"/>
    </xf>
    <xf numFmtId="176" fontId="11" fillId="3" borderId="22" xfId="1" applyNumberFormat="1" applyFont="1" applyFill="1" applyBorder="1" applyAlignment="1" applyProtection="1">
      <protection hidden="1"/>
    </xf>
    <xf numFmtId="177" fontId="11" fillId="3" borderId="22" xfId="1" applyNumberFormat="1" applyFont="1" applyFill="1" applyBorder="1" applyAlignment="1" applyProtection="1">
      <alignment horizontal="right"/>
      <protection hidden="1"/>
    </xf>
    <xf numFmtId="175" fontId="11" fillId="3" borderId="23" xfId="1" applyNumberFormat="1" applyFont="1" applyFill="1" applyBorder="1" applyAlignment="1" applyProtection="1">
      <alignment horizontal="right"/>
      <protection hidden="1"/>
    </xf>
    <xf numFmtId="176" fontId="11" fillId="3" borderId="6" xfId="1" applyNumberFormat="1" applyFont="1" applyFill="1" applyBorder="1" applyAlignment="1" applyProtection="1">
      <protection hidden="1"/>
    </xf>
    <xf numFmtId="177" fontId="11" fillId="3" borderId="6" xfId="1" applyNumberFormat="1" applyFont="1" applyFill="1" applyBorder="1" applyAlignment="1" applyProtection="1">
      <alignment horizontal="right"/>
      <protection hidden="1"/>
    </xf>
    <xf numFmtId="175" fontId="11" fillId="3" borderId="1" xfId="1" applyNumberFormat="1" applyFont="1" applyFill="1" applyBorder="1" applyAlignment="1" applyProtection="1">
      <alignment horizontal="right"/>
      <protection hidden="1"/>
    </xf>
    <xf numFmtId="180" fontId="11" fillId="3" borderId="6" xfId="1" applyNumberFormat="1" applyFont="1" applyFill="1" applyBorder="1" applyAlignment="1" applyProtection="1">
      <alignment wrapText="1"/>
      <protection hidden="1"/>
    </xf>
    <xf numFmtId="175" fontId="11" fillId="3" borderId="1" xfId="1" applyNumberFormat="1" applyFont="1" applyFill="1" applyBorder="1" applyAlignment="1" applyProtection="1">
      <alignment wrapText="1"/>
      <protection hidden="1"/>
    </xf>
    <xf numFmtId="172" fontId="13" fillId="0" borderId="26" xfId="1" applyNumberFormat="1" applyFont="1" applyFill="1" applyBorder="1" applyAlignment="1" applyProtection="1">
      <protection hidden="1"/>
    </xf>
    <xf numFmtId="172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protection hidden="1"/>
    </xf>
    <xf numFmtId="0" fontId="13" fillId="0" borderId="6" xfId="1" applyNumberFormat="1" applyFont="1" applyFill="1" applyBorder="1" applyAlignment="1" applyProtection="1">
      <protection hidden="1"/>
    </xf>
    <xf numFmtId="177" fontId="13" fillId="0" borderId="1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right"/>
      <protection hidden="1"/>
    </xf>
    <xf numFmtId="172" fontId="16" fillId="3" borderId="1" xfId="1" applyNumberFormat="1" applyFont="1" applyFill="1" applyBorder="1" applyAlignment="1" applyProtection="1">
      <protection hidden="1"/>
    </xf>
    <xf numFmtId="172" fontId="16" fillId="4" borderId="1" xfId="1" applyNumberFormat="1" applyFont="1" applyFill="1" applyBorder="1" applyAlignment="1" applyProtection="1">
      <protection hidden="1"/>
    </xf>
    <xf numFmtId="175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74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28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26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6" xfId="1" applyNumberFormat="1" applyFont="1" applyFill="1" applyBorder="1" applyAlignment="1" applyProtection="1">
      <protection hidden="1"/>
    </xf>
    <xf numFmtId="3" fontId="16" fillId="0" borderId="28" xfId="1" applyNumberFormat="1" applyFont="1" applyFill="1" applyBorder="1" applyAlignment="1" applyProtection="1">
      <protection hidden="1"/>
    </xf>
    <xf numFmtId="3" fontId="16" fillId="0" borderId="26" xfId="1" applyNumberFormat="1" applyFont="1" applyFill="1" applyBorder="1" applyAlignment="1" applyProtection="1">
      <protection hidden="1"/>
    </xf>
    <xf numFmtId="174" fontId="13" fillId="0" borderId="26" xfId="1" applyNumberFormat="1" applyFont="1" applyFill="1" applyBorder="1" applyAlignment="1" applyProtection="1">
      <alignment wrapText="1"/>
      <protection hidden="1"/>
    </xf>
    <xf numFmtId="180" fontId="11" fillId="0" borderId="28" xfId="1" applyNumberFormat="1" applyFont="1" applyFill="1" applyBorder="1" applyAlignment="1" applyProtection="1">
      <alignment wrapText="1"/>
      <protection hidden="1"/>
    </xf>
    <xf numFmtId="180" fontId="11" fillId="0" borderId="26" xfId="1" applyNumberFormat="1" applyFont="1" applyFill="1" applyBorder="1" applyAlignment="1" applyProtection="1">
      <alignment wrapText="1"/>
      <protection hidden="1"/>
    </xf>
    <xf numFmtId="0" fontId="8" fillId="3" borderId="27" xfId="0" applyFont="1" applyFill="1" applyBorder="1" applyAlignment="1">
      <alignment horizontal="left" vertical="top" wrapText="1"/>
    </xf>
    <xf numFmtId="173" fontId="8" fillId="3" borderId="1" xfId="0" applyNumberFormat="1" applyFont="1" applyFill="1" applyBorder="1" applyAlignment="1">
      <alignment horizontal="right" wrapText="1"/>
    </xf>
    <xf numFmtId="172" fontId="23" fillId="0" borderId="1" xfId="1" applyNumberFormat="1" applyFont="1" applyFill="1" applyBorder="1" applyAlignment="1" applyProtection="1">
      <protection hidden="1"/>
    </xf>
    <xf numFmtId="0" fontId="16" fillId="3" borderId="0" xfId="1" applyFont="1" applyFill="1" applyBorder="1"/>
    <xf numFmtId="0" fontId="16" fillId="3" borderId="0" xfId="1" applyFont="1" applyFill="1" applyBorder="1" applyProtection="1">
      <protection hidden="1"/>
    </xf>
    <xf numFmtId="0" fontId="15" fillId="3" borderId="1" xfId="1" applyNumberFormat="1" applyFont="1" applyFill="1" applyBorder="1" applyAlignment="1" applyProtection="1">
      <alignment horizontal="center" vertical="center" wrapText="1"/>
      <protection hidden="1"/>
    </xf>
    <xf numFmtId="172" fontId="15" fillId="4" borderId="1" xfId="1" applyNumberFormat="1" applyFont="1" applyFill="1" applyBorder="1" applyAlignment="1" applyProtection="1">
      <protection hidden="1"/>
    </xf>
    <xf numFmtId="172" fontId="20" fillId="3" borderId="1" xfId="1" applyNumberFormat="1" applyFont="1" applyFill="1" applyBorder="1" applyAlignment="1" applyProtection="1">
      <protection hidden="1"/>
    </xf>
    <xf numFmtId="172" fontId="19" fillId="3" borderId="1" xfId="1" applyNumberFormat="1" applyFont="1" applyFill="1" applyBorder="1" applyAlignment="1" applyProtection="1">
      <protection hidden="1"/>
    </xf>
    <xf numFmtId="172" fontId="20" fillId="4" borderId="1" xfId="1" applyNumberFormat="1" applyFont="1" applyFill="1" applyBorder="1" applyAlignment="1" applyProtection="1">
      <protection hidden="1"/>
    </xf>
    <xf numFmtId="4" fontId="15" fillId="4" borderId="1" xfId="1" applyNumberFormat="1" applyFont="1" applyFill="1" applyBorder="1" applyAlignment="1" applyProtection="1">
      <protection hidden="1"/>
    </xf>
    <xf numFmtId="175" fontId="11" fillId="0" borderId="26" xfId="1" applyNumberFormat="1" applyFont="1" applyFill="1" applyBorder="1" applyAlignment="1" applyProtection="1">
      <alignment wrapText="1"/>
      <protection hidden="1"/>
    </xf>
    <xf numFmtId="0" fontId="23" fillId="0" borderId="0" xfId="1" applyFont="1" applyBorder="1"/>
    <xf numFmtId="0" fontId="11" fillId="0" borderId="0" xfId="1" applyFont="1" applyFill="1" applyBorder="1" applyProtection="1">
      <protection hidden="1"/>
    </xf>
    <xf numFmtId="172" fontId="23" fillId="2" borderId="1" xfId="1" applyNumberFormat="1" applyFont="1" applyFill="1" applyBorder="1" applyAlignment="1" applyProtection="1">
      <protection hidden="1"/>
    </xf>
    <xf numFmtId="4" fontId="24" fillId="3" borderId="1" xfId="1" applyNumberFormat="1" applyFont="1" applyFill="1" applyBorder="1" applyAlignment="1" applyProtection="1">
      <alignment horizontal="center"/>
      <protection hidden="1"/>
    </xf>
    <xf numFmtId="4" fontId="24" fillId="0" borderId="1" xfId="1" applyNumberFormat="1" applyFont="1" applyFill="1" applyBorder="1" applyAlignment="1" applyProtection="1">
      <alignment horizontal="center"/>
      <protection hidden="1"/>
    </xf>
    <xf numFmtId="180" fontId="11" fillId="0" borderId="1" xfId="1" applyNumberFormat="1" applyFont="1" applyFill="1" applyBorder="1" applyAlignment="1" applyProtection="1">
      <alignment horizontal="right" wrapText="1"/>
      <protection hidden="1"/>
    </xf>
    <xf numFmtId="175" fontId="11" fillId="0" borderId="1" xfId="1" applyNumberFormat="1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 wrapText="1"/>
    </xf>
    <xf numFmtId="4" fontId="13" fillId="0" borderId="10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11" fillId="0" borderId="29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29" xfId="0" applyNumberFormat="1" applyFont="1" applyBorder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13" fillId="0" borderId="30" xfId="0" applyNumberFormat="1" applyFont="1" applyBorder="1" applyAlignment="1">
      <alignment horizontal="center"/>
    </xf>
    <xf numFmtId="174" fontId="13" fillId="3" borderId="31" xfId="1" applyNumberFormat="1" applyFont="1" applyFill="1" applyBorder="1" applyAlignment="1" applyProtection="1">
      <alignment wrapText="1"/>
      <protection hidden="1"/>
    </xf>
    <xf numFmtId="174" fontId="13" fillId="3" borderId="32" xfId="1" applyNumberFormat="1" applyFont="1" applyFill="1" applyBorder="1" applyAlignment="1" applyProtection="1">
      <alignment wrapText="1"/>
      <protection hidden="1"/>
    </xf>
    <xf numFmtId="180" fontId="11" fillId="3" borderId="32" xfId="1" applyNumberFormat="1" applyFont="1" applyFill="1" applyBorder="1" applyAlignment="1" applyProtection="1">
      <alignment wrapText="1"/>
      <protection hidden="1"/>
    </xf>
    <xf numFmtId="180" fontId="11" fillId="3" borderId="33" xfId="1" applyNumberFormat="1" applyFont="1" applyFill="1" applyBorder="1" applyAlignment="1" applyProtection="1">
      <alignment wrapText="1"/>
      <protection hidden="1"/>
    </xf>
    <xf numFmtId="175" fontId="11" fillId="3" borderId="32" xfId="1" applyNumberFormat="1" applyFont="1" applyFill="1" applyBorder="1" applyAlignment="1" applyProtection="1">
      <alignment wrapText="1"/>
      <protection hidden="1"/>
    </xf>
    <xf numFmtId="0" fontId="11" fillId="0" borderId="1" xfId="1" applyFont="1" applyFill="1" applyBorder="1" applyProtection="1">
      <protection hidden="1"/>
    </xf>
    <xf numFmtId="176" fontId="15" fillId="0" borderId="6" xfId="1" applyNumberFormat="1" applyFont="1" applyFill="1" applyBorder="1" applyAlignment="1" applyProtection="1">
      <protection hidden="1"/>
    </xf>
    <xf numFmtId="177" fontId="15" fillId="0" borderId="6" xfId="1" applyNumberFormat="1" applyFont="1" applyFill="1" applyBorder="1" applyAlignment="1" applyProtection="1">
      <alignment horizontal="right"/>
      <protection hidden="1"/>
    </xf>
    <xf numFmtId="175" fontId="15" fillId="0" borderId="1" xfId="1" applyNumberFormat="1" applyFont="1" applyFill="1" applyBorder="1" applyAlignment="1" applyProtection="1">
      <alignment horizontal="right"/>
      <protection hidden="1"/>
    </xf>
    <xf numFmtId="176" fontId="16" fillId="0" borderId="6" xfId="1" applyNumberFormat="1" applyFont="1" applyFill="1" applyBorder="1" applyAlignment="1" applyProtection="1">
      <protection hidden="1"/>
    </xf>
    <xf numFmtId="177" fontId="16" fillId="0" borderId="6" xfId="1" applyNumberFormat="1" applyFont="1" applyFill="1" applyBorder="1" applyAlignment="1" applyProtection="1">
      <alignment horizontal="right"/>
      <protection hidden="1"/>
    </xf>
    <xf numFmtId="175" fontId="16" fillId="0" borderId="1" xfId="1" applyNumberFormat="1" applyFont="1" applyFill="1" applyBorder="1" applyAlignment="1" applyProtection="1">
      <alignment horizontal="right"/>
      <protection hidden="1"/>
    </xf>
    <xf numFmtId="172" fontId="19" fillId="4" borderId="1" xfId="1" applyNumberFormat="1" applyFont="1" applyFill="1" applyBorder="1" applyAlignment="1" applyProtection="1">
      <protection hidden="1"/>
    </xf>
    <xf numFmtId="0" fontId="16" fillId="3" borderId="0" xfId="0" applyFont="1" applyFill="1" applyBorder="1" applyAlignment="1"/>
    <xf numFmtId="0" fontId="15" fillId="3" borderId="0" xfId="1" applyNumberFormat="1" applyFont="1" applyFill="1" applyBorder="1" applyAlignment="1" applyProtection="1">
      <alignment horizontal="centerContinuous"/>
      <protection hidden="1"/>
    </xf>
    <xf numFmtId="0" fontId="16" fillId="3" borderId="0" xfId="1" applyNumberFormat="1" applyFont="1" applyFill="1" applyBorder="1" applyAlignment="1" applyProtection="1">
      <alignment horizontal="right"/>
      <protection hidden="1"/>
    </xf>
    <xf numFmtId="0" fontId="16" fillId="3" borderId="0" xfId="1" applyNumberFormat="1" applyFont="1" applyFill="1" applyBorder="1" applyAlignment="1" applyProtection="1">
      <alignment horizontal="centerContinuous"/>
      <protection hidden="1"/>
    </xf>
    <xf numFmtId="0" fontId="15" fillId="3" borderId="1" xfId="1" applyNumberFormat="1" applyFont="1" applyFill="1" applyBorder="1" applyAlignment="1" applyProtection="1">
      <alignment horizontal="center" vertical="center"/>
      <protection hidden="1"/>
    </xf>
    <xf numFmtId="0" fontId="15" fillId="3" borderId="1" xfId="1" applyFont="1" applyFill="1" applyBorder="1" applyAlignment="1">
      <alignment horizontal="center" vertical="center"/>
    </xf>
    <xf numFmtId="49" fontId="15" fillId="3" borderId="1" xfId="1" applyNumberFormat="1" applyFont="1" applyFill="1" applyBorder="1" applyAlignment="1" applyProtection="1">
      <alignment horizontal="right" wrapText="1"/>
      <protection hidden="1"/>
    </xf>
    <xf numFmtId="179" fontId="16" fillId="3" borderId="1" xfId="1" applyNumberFormat="1" applyFont="1" applyFill="1" applyBorder="1" applyAlignment="1" applyProtection="1">
      <alignment wrapText="1"/>
      <protection hidden="1"/>
    </xf>
    <xf numFmtId="176" fontId="15" fillId="3" borderId="1" xfId="1" applyNumberFormat="1" applyFont="1" applyFill="1" applyBorder="1" applyAlignment="1" applyProtection="1">
      <alignment wrapText="1"/>
      <protection hidden="1"/>
    </xf>
    <xf numFmtId="175" fontId="15" fillId="3" borderId="1" xfId="1" applyNumberFormat="1" applyFont="1" applyFill="1" applyBorder="1" applyAlignment="1" applyProtection="1">
      <alignment horizontal="right" wrapText="1"/>
      <protection hidden="1"/>
    </xf>
    <xf numFmtId="175" fontId="16" fillId="3" borderId="1" xfId="1" applyNumberFormat="1" applyFont="1" applyFill="1" applyBorder="1" applyAlignment="1" applyProtection="1">
      <alignment wrapText="1"/>
      <protection hidden="1"/>
    </xf>
    <xf numFmtId="178" fontId="16" fillId="3" borderId="1" xfId="1" applyNumberFormat="1" applyFont="1" applyFill="1" applyBorder="1" applyAlignment="1" applyProtection="1">
      <alignment wrapText="1"/>
      <protection hidden="1"/>
    </xf>
    <xf numFmtId="3" fontId="16" fillId="3" borderId="1" xfId="1" applyNumberFormat="1" applyFont="1" applyFill="1" applyBorder="1" applyAlignment="1" applyProtection="1">
      <protection hidden="1"/>
    </xf>
    <xf numFmtId="179" fontId="15" fillId="3" borderId="1" xfId="1" applyNumberFormat="1" applyFont="1" applyFill="1" applyBorder="1" applyAlignment="1" applyProtection="1">
      <alignment wrapText="1"/>
      <protection hidden="1"/>
    </xf>
    <xf numFmtId="175" fontId="15" fillId="3" borderId="1" xfId="1" applyNumberFormat="1" applyFont="1" applyFill="1" applyBorder="1" applyAlignment="1" applyProtection="1">
      <alignment wrapText="1"/>
      <protection hidden="1"/>
    </xf>
    <xf numFmtId="178" fontId="15" fillId="3" borderId="1" xfId="1" applyNumberFormat="1" applyFont="1" applyFill="1" applyBorder="1" applyAlignment="1" applyProtection="1">
      <alignment wrapText="1"/>
      <protection hidden="1"/>
    </xf>
    <xf numFmtId="3" fontId="15" fillId="3" borderId="1" xfId="1" applyNumberFormat="1" applyFont="1" applyFill="1" applyBorder="1" applyAlignment="1" applyProtection="1">
      <protection hidden="1"/>
    </xf>
    <xf numFmtId="172" fontId="15" fillId="3" borderId="1" xfId="1" applyNumberFormat="1" applyFont="1" applyFill="1" applyBorder="1" applyAlignment="1" applyProtection="1">
      <protection hidden="1"/>
    </xf>
    <xf numFmtId="175" fontId="16" fillId="3" borderId="1" xfId="1" applyNumberFormat="1" applyFont="1" applyFill="1" applyBorder="1" applyAlignment="1" applyProtection="1">
      <alignment vertical="center" wrapText="1"/>
      <protection hidden="1"/>
    </xf>
    <xf numFmtId="174" fontId="16" fillId="3" borderId="1" xfId="1" applyNumberFormat="1" applyFont="1" applyFill="1" applyBorder="1" applyAlignment="1" applyProtection="1">
      <alignment vertical="center" wrapText="1"/>
      <protection hidden="1"/>
    </xf>
    <xf numFmtId="49" fontId="20" fillId="3" borderId="1" xfId="1" applyNumberFormat="1" applyFont="1" applyFill="1" applyBorder="1" applyAlignment="1" applyProtection="1">
      <alignment horizontal="right" wrapText="1"/>
      <protection hidden="1"/>
    </xf>
    <xf numFmtId="179" fontId="20" fillId="3" borderId="1" xfId="1" applyNumberFormat="1" applyFont="1" applyFill="1" applyBorder="1" applyAlignment="1" applyProtection="1">
      <alignment wrapText="1"/>
      <protection hidden="1"/>
    </xf>
    <xf numFmtId="176" fontId="20" fillId="3" borderId="1" xfId="1" applyNumberFormat="1" applyFont="1" applyFill="1" applyBorder="1" applyAlignment="1" applyProtection="1">
      <alignment wrapText="1"/>
      <protection hidden="1"/>
    </xf>
    <xf numFmtId="175" fontId="20" fillId="3" borderId="1" xfId="1" applyNumberFormat="1" applyFont="1" applyFill="1" applyBorder="1" applyAlignment="1" applyProtection="1">
      <alignment horizontal="right" wrapText="1"/>
      <protection hidden="1"/>
    </xf>
    <xf numFmtId="175" fontId="20" fillId="3" borderId="1" xfId="1" applyNumberFormat="1" applyFont="1" applyFill="1" applyBorder="1" applyAlignment="1" applyProtection="1">
      <alignment wrapText="1"/>
      <protection hidden="1"/>
    </xf>
    <xf numFmtId="178" fontId="20" fillId="3" borderId="1" xfId="1" applyNumberFormat="1" applyFont="1" applyFill="1" applyBorder="1" applyAlignment="1" applyProtection="1">
      <alignment wrapText="1"/>
      <protection hidden="1"/>
    </xf>
    <xf numFmtId="3" fontId="20" fillId="3" borderId="1" xfId="1" applyNumberFormat="1" applyFont="1" applyFill="1" applyBorder="1" applyAlignment="1" applyProtection="1">
      <protection hidden="1"/>
    </xf>
    <xf numFmtId="175" fontId="15" fillId="3" borderId="1" xfId="1" applyNumberFormat="1" applyFont="1" applyFill="1" applyBorder="1" applyAlignment="1" applyProtection="1">
      <alignment vertical="center" wrapText="1"/>
      <protection hidden="1"/>
    </xf>
    <xf numFmtId="174" fontId="15" fillId="3" borderId="1" xfId="1" applyNumberFormat="1" applyFont="1" applyFill="1" applyBorder="1" applyAlignment="1" applyProtection="1">
      <alignment vertical="center" wrapText="1"/>
      <protection hidden="1"/>
    </xf>
    <xf numFmtId="0" fontId="15" fillId="3" borderId="1" xfId="1" applyNumberFormat="1" applyFont="1" applyFill="1" applyBorder="1" applyAlignment="1" applyProtection="1">
      <alignment vertical="center" wrapText="1"/>
      <protection hidden="1"/>
    </xf>
    <xf numFmtId="0" fontId="16" fillId="3" borderId="1" xfId="1" applyNumberFormat="1" applyFont="1" applyFill="1" applyBorder="1" applyAlignment="1" applyProtection="1">
      <alignment vertical="center" wrapText="1"/>
      <protection hidden="1"/>
    </xf>
    <xf numFmtId="180" fontId="19" fillId="3" borderId="1" xfId="1" applyNumberFormat="1" applyFont="1" applyFill="1" applyBorder="1" applyAlignment="1" applyProtection="1">
      <alignment horizontal="right" wrapText="1"/>
      <protection hidden="1"/>
    </xf>
    <xf numFmtId="179" fontId="19" fillId="3" borderId="1" xfId="1" applyNumberFormat="1" applyFont="1" applyFill="1" applyBorder="1" applyAlignment="1" applyProtection="1">
      <alignment wrapText="1"/>
      <protection hidden="1"/>
    </xf>
    <xf numFmtId="176" fontId="19" fillId="3" borderId="1" xfId="1" applyNumberFormat="1" applyFont="1" applyFill="1" applyBorder="1" applyAlignment="1" applyProtection="1">
      <alignment wrapText="1"/>
      <protection hidden="1"/>
    </xf>
    <xf numFmtId="175" fontId="19" fillId="3" borderId="1" xfId="1" applyNumberFormat="1" applyFont="1" applyFill="1" applyBorder="1" applyAlignment="1" applyProtection="1">
      <alignment horizontal="right" wrapText="1"/>
      <protection hidden="1"/>
    </xf>
    <xf numFmtId="175" fontId="19" fillId="3" borderId="1" xfId="1" applyNumberFormat="1" applyFont="1" applyFill="1" applyBorder="1" applyAlignment="1" applyProtection="1">
      <alignment wrapText="1"/>
      <protection hidden="1"/>
    </xf>
    <xf numFmtId="178" fontId="19" fillId="3" borderId="1" xfId="1" applyNumberFormat="1" applyFont="1" applyFill="1" applyBorder="1" applyAlignment="1" applyProtection="1">
      <alignment wrapText="1"/>
      <protection hidden="1"/>
    </xf>
    <xf numFmtId="3" fontId="19" fillId="3" borderId="1" xfId="1" applyNumberFormat="1" applyFont="1" applyFill="1" applyBorder="1" applyAlignment="1" applyProtection="1">
      <protection hidden="1"/>
    </xf>
    <xf numFmtId="49" fontId="16" fillId="3" borderId="1" xfId="1" applyNumberFormat="1" applyFont="1" applyFill="1" applyBorder="1" applyAlignment="1" applyProtection="1">
      <alignment horizontal="right" wrapText="1"/>
      <protection hidden="1"/>
    </xf>
    <xf numFmtId="176" fontId="16" fillId="3" borderId="1" xfId="1" applyNumberFormat="1" applyFont="1" applyFill="1" applyBorder="1" applyAlignment="1" applyProtection="1">
      <alignment wrapText="1"/>
      <protection hidden="1"/>
    </xf>
    <xf numFmtId="175" fontId="16" fillId="3" borderId="1" xfId="1" applyNumberFormat="1" applyFont="1" applyFill="1" applyBorder="1" applyAlignment="1" applyProtection="1">
      <alignment horizontal="right" wrapText="1"/>
      <protection hidden="1"/>
    </xf>
    <xf numFmtId="180" fontId="16" fillId="3" borderId="1" xfId="1" applyNumberFormat="1" applyFont="1" applyFill="1" applyBorder="1" applyAlignment="1" applyProtection="1">
      <alignment horizontal="right" wrapText="1"/>
      <protection hidden="1"/>
    </xf>
    <xf numFmtId="175" fontId="16" fillId="3" borderId="1" xfId="1" applyNumberFormat="1" applyFont="1" applyFill="1" applyBorder="1" applyAlignment="1" applyProtection="1">
      <alignment horizontal="justify" vertical="justify" wrapText="1"/>
      <protection hidden="1"/>
    </xf>
    <xf numFmtId="174" fontId="16" fillId="3" borderId="1" xfId="1" applyNumberFormat="1" applyFont="1" applyFill="1" applyBorder="1" applyAlignment="1" applyProtection="1">
      <alignment horizontal="justify" vertical="justify" wrapText="1"/>
      <protection hidden="1"/>
    </xf>
    <xf numFmtId="175" fontId="15" fillId="3" borderId="1" xfId="1" applyNumberFormat="1" applyFont="1" applyFill="1" applyBorder="1" applyAlignment="1" applyProtection="1">
      <alignment horizontal="justify" vertical="justify" wrapText="1"/>
      <protection hidden="1"/>
    </xf>
    <xf numFmtId="174" fontId="15" fillId="3" borderId="1" xfId="1" applyNumberFormat="1" applyFont="1" applyFill="1" applyBorder="1" applyAlignment="1" applyProtection="1">
      <alignment horizontal="justify" vertical="justify" wrapText="1"/>
      <protection hidden="1"/>
    </xf>
    <xf numFmtId="175" fontId="20" fillId="3" borderId="1" xfId="1" applyNumberFormat="1" applyFont="1" applyFill="1" applyBorder="1" applyAlignment="1" applyProtection="1">
      <alignment horizontal="justify" vertical="justify" wrapText="1"/>
      <protection hidden="1"/>
    </xf>
    <xf numFmtId="174" fontId="20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3" borderId="1" xfId="1" applyNumberFormat="1" applyFont="1" applyFill="1" applyBorder="1" applyAlignment="1" applyProtection="1">
      <alignment vertical="center" wrapText="1"/>
      <protection hidden="1"/>
    </xf>
    <xf numFmtId="0" fontId="19" fillId="3" borderId="1" xfId="1" applyNumberFormat="1" applyFont="1" applyFill="1" applyBorder="1" applyAlignment="1" applyProtection="1">
      <alignment vertical="center" wrapText="1"/>
      <protection hidden="1"/>
    </xf>
    <xf numFmtId="180" fontId="20" fillId="3" borderId="1" xfId="1" applyNumberFormat="1" applyFont="1" applyFill="1" applyBorder="1" applyAlignment="1" applyProtection="1">
      <alignment horizontal="right" wrapText="1"/>
      <protection hidden="1"/>
    </xf>
    <xf numFmtId="0" fontId="19" fillId="3" borderId="0" xfId="1" applyFont="1" applyFill="1" applyBorder="1"/>
    <xf numFmtId="180" fontId="15" fillId="3" borderId="1" xfId="1" applyNumberFormat="1" applyFont="1" applyFill="1" applyBorder="1" applyAlignment="1" applyProtection="1">
      <alignment horizontal="right" wrapText="1"/>
      <protection hidden="1"/>
    </xf>
    <xf numFmtId="175" fontId="19" fillId="3" borderId="1" xfId="1" applyNumberFormat="1" applyFont="1" applyFill="1" applyBorder="1" applyAlignment="1" applyProtection="1">
      <alignment horizontal="justify" vertical="justify" wrapText="1"/>
      <protection hidden="1"/>
    </xf>
    <xf numFmtId="174" fontId="19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3" borderId="0" xfId="1" applyFont="1" applyFill="1" applyBorder="1"/>
    <xf numFmtId="0" fontId="20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25" fillId="3" borderId="0" xfId="1" applyFont="1" applyFill="1" applyBorder="1"/>
    <xf numFmtId="49" fontId="19" fillId="3" borderId="1" xfId="1" applyNumberFormat="1" applyFont="1" applyFill="1" applyBorder="1" applyAlignment="1" applyProtection="1">
      <alignment horizontal="right" wrapText="1"/>
      <protection hidden="1"/>
    </xf>
    <xf numFmtId="0" fontId="16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3" borderId="1" xfId="1" applyNumberFormat="1" applyFont="1" applyFill="1" applyBorder="1" applyAlignment="1" applyProtection="1">
      <alignment horizontal="left" vertical="center" wrapText="1"/>
      <protection hidden="1"/>
    </xf>
    <xf numFmtId="0" fontId="19" fillId="3" borderId="1" xfId="1" applyNumberFormat="1" applyFont="1" applyFill="1" applyBorder="1" applyAlignment="1" applyProtection="1">
      <alignment horizontal="left" vertical="center" wrapText="1"/>
      <protection hidden="1"/>
    </xf>
    <xf numFmtId="0" fontId="16" fillId="3" borderId="6" xfId="1" applyNumberFormat="1" applyFont="1" applyFill="1" applyBorder="1" applyAlignment="1" applyProtection="1">
      <alignment horizontal="left" vertical="center" wrapText="1"/>
      <protection hidden="1"/>
    </xf>
    <xf numFmtId="3" fontId="16" fillId="3" borderId="6" xfId="1" applyNumberFormat="1" applyFont="1" applyFill="1" applyBorder="1" applyAlignment="1" applyProtection="1">
      <protection hidden="1"/>
    </xf>
    <xf numFmtId="3" fontId="16" fillId="3" borderId="28" xfId="1" applyNumberFormat="1" applyFont="1" applyFill="1" applyBorder="1" applyAlignment="1" applyProtection="1">
      <protection hidden="1"/>
    </xf>
    <xf numFmtId="3" fontId="16" fillId="3" borderId="26" xfId="1" applyNumberFormat="1" applyFont="1" applyFill="1" applyBorder="1" applyAlignment="1" applyProtection="1">
      <protection hidden="1"/>
    </xf>
    <xf numFmtId="0" fontId="19" fillId="3" borderId="6" xfId="1" applyNumberFormat="1" applyFont="1" applyFill="1" applyBorder="1" applyAlignment="1" applyProtection="1">
      <alignment horizontal="justify" vertical="justify" wrapText="1"/>
      <protection hidden="1"/>
    </xf>
    <xf numFmtId="0" fontId="19" fillId="3" borderId="28" xfId="1" applyNumberFormat="1" applyFont="1" applyFill="1" applyBorder="1" applyAlignment="1" applyProtection="1">
      <alignment horizontal="justify" vertical="justify" wrapText="1"/>
      <protection hidden="1"/>
    </xf>
    <xf numFmtId="0" fontId="19" fillId="3" borderId="26" xfId="1" applyNumberFormat="1" applyFont="1" applyFill="1" applyBorder="1" applyAlignment="1" applyProtection="1">
      <alignment horizontal="justify" vertical="justify" wrapText="1"/>
      <protection hidden="1"/>
    </xf>
    <xf numFmtId="3" fontId="19" fillId="3" borderId="6" xfId="1" applyNumberFormat="1" applyFont="1" applyFill="1" applyBorder="1" applyAlignment="1" applyProtection="1">
      <protection hidden="1"/>
    </xf>
    <xf numFmtId="3" fontId="19" fillId="3" borderId="28" xfId="1" applyNumberFormat="1" applyFont="1" applyFill="1" applyBorder="1" applyAlignment="1" applyProtection="1">
      <protection hidden="1"/>
    </xf>
    <xf numFmtId="3" fontId="19" fillId="3" borderId="26" xfId="1" applyNumberFormat="1" applyFont="1" applyFill="1" applyBorder="1" applyAlignment="1" applyProtection="1">
      <protection hidden="1"/>
    </xf>
    <xf numFmtId="0" fontId="16" fillId="3" borderId="6" xfId="1" applyNumberFormat="1" applyFont="1" applyFill="1" applyBorder="1" applyAlignment="1" applyProtection="1">
      <alignment horizontal="justify" vertical="justify" wrapText="1"/>
      <protection hidden="1"/>
    </xf>
    <xf numFmtId="0" fontId="16" fillId="3" borderId="28" xfId="1" applyNumberFormat="1" applyFont="1" applyFill="1" applyBorder="1" applyAlignment="1" applyProtection="1">
      <alignment horizontal="justify" vertical="justify" wrapText="1"/>
      <protection hidden="1"/>
    </xf>
    <xf numFmtId="0" fontId="16" fillId="3" borderId="26" xfId="1" applyNumberFormat="1" applyFont="1" applyFill="1" applyBorder="1" applyAlignment="1" applyProtection="1">
      <alignment horizontal="justify" vertical="justify" wrapText="1"/>
      <protection hidden="1"/>
    </xf>
    <xf numFmtId="0" fontId="15" fillId="3" borderId="1" xfId="1" applyNumberFormat="1" applyFont="1" applyFill="1" applyBorder="1" applyAlignment="1" applyProtection="1">
      <alignment horizontal="left" vertical="center" wrapText="1"/>
      <protection hidden="1"/>
    </xf>
    <xf numFmtId="0" fontId="15" fillId="3" borderId="6" xfId="1" applyNumberFormat="1" applyFont="1" applyFill="1" applyBorder="1" applyAlignment="1" applyProtection="1">
      <alignment horizontal="justify" vertical="justify" wrapText="1"/>
      <protection hidden="1"/>
    </xf>
    <xf numFmtId="0" fontId="15" fillId="3" borderId="28" xfId="1" applyNumberFormat="1" applyFont="1" applyFill="1" applyBorder="1" applyAlignment="1" applyProtection="1">
      <alignment horizontal="justify" vertical="justify" wrapText="1"/>
      <protection hidden="1"/>
    </xf>
    <xf numFmtId="0" fontId="15" fillId="3" borderId="28" xfId="0" applyFont="1" applyFill="1" applyBorder="1" applyAlignment="1">
      <alignment horizontal="justify" vertical="justify" wrapText="1"/>
    </xf>
    <xf numFmtId="0" fontId="15" fillId="3" borderId="26" xfId="0" applyFont="1" applyFill="1" applyBorder="1" applyAlignment="1">
      <alignment horizontal="justify" vertical="top" wrapText="1"/>
    </xf>
    <xf numFmtId="3" fontId="15" fillId="3" borderId="6" xfId="1" applyNumberFormat="1" applyFont="1" applyFill="1" applyBorder="1" applyAlignment="1" applyProtection="1">
      <protection hidden="1"/>
    </xf>
    <xf numFmtId="3" fontId="15" fillId="3" borderId="28" xfId="1" applyNumberFormat="1" applyFont="1" applyFill="1" applyBorder="1" applyAlignment="1" applyProtection="1">
      <protection hidden="1"/>
    </xf>
    <xf numFmtId="3" fontId="15" fillId="3" borderId="26" xfId="1" applyNumberFormat="1" applyFont="1" applyFill="1" applyBorder="1" applyAlignment="1" applyProtection="1">
      <protection hidden="1"/>
    </xf>
    <xf numFmtId="0" fontId="15" fillId="3" borderId="0" xfId="1" applyFont="1" applyFill="1" applyBorder="1"/>
    <xf numFmtId="0" fontId="15" fillId="3" borderId="1" xfId="1" applyNumberFormat="1" applyFont="1" applyFill="1" applyBorder="1" applyAlignment="1" applyProtection="1">
      <alignment horizontal="justify" vertical="justify"/>
      <protection hidden="1"/>
    </xf>
    <xf numFmtId="0" fontId="16" fillId="3" borderId="1" xfId="1" applyNumberFormat="1" applyFont="1" applyFill="1" applyBorder="1" applyAlignment="1" applyProtection="1">
      <alignment horizontal="right" wrapText="1"/>
      <protection hidden="1"/>
    </xf>
    <xf numFmtId="0" fontId="16" fillId="3" borderId="1" xfId="1" applyNumberFormat="1" applyFont="1" applyFill="1" applyBorder="1" applyAlignment="1" applyProtection="1">
      <protection hidden="1"/>
    </xf>
    <xf numFmtId="0" fontId="16" fillId="3" borderId="1" xfId="1" applyNumberFormat="1" applyFont="1" applyFill="1" applyBorder="1" applyAlignment="1" applyProtection="1">
      <alignment wrapText="1"/>
      <protection hidden="1"/>
    </xf>
    <xf numFmtId="3" fontId="16" fillId="3" borderId="1" xfId="1" applyNumberFormat="1" applyFont="1" applyFill="1" applyBorder="1" applyAlignment="1" applyProtection="1">
      <alignment wrapText="1"/>
      <protection hidden="1"/>
    </xf>
    <xf numFmtId="0" fontId="16" fillId="3" borderId="0" xfId="1" applyFont="1" applyFill="1" applyBorder="1" applyAlignment="1">
      <alignment horizontal="right"/>
    </xf>
    <xf numFmtId="49" fontId="0" fillId="3" borderId="0" xfId="0" applyNumberFormat="1" applyFill="1" applyAlignment="1"/>
    <xf numFmtId="0" fontId="0" fillId="3" borderId="0" xfId="0" applyFill="1" applyAlignment="1">
      <alignment wrapText="1"/>
    </xf>
    <xf numFmtId="0" fontId="0" fillId="3" borderId="0" xfId="0" applyFill="1" applyAlignment="1"/>
    <xf numFmtId="0" fontId="0" fillId="3" borderId="0" xfId="0" applyFill="1"/>
    <xf numFmtId="0" fontId="1" fillId="3" borderId="0" xfId="0" applyFont="1" applyFill="1" applyAlignment="1">
      <alignment horizontal="left"/>
    </xf>
    <xf numFmtId="172" fontId="1" fillId="3" borderId="0" xfId="1" applyNumberFormat="1" applyFont="1" applyFill="1" applyAlignment="1" applyProtection="1">
      <protection hidden="1"/>
    </xf>
    <xf numFmtId="0" fontId="1" fillId="3" borderId="0" xfId="1" applyNumberFormat="1" applyFont="1" applyFill="1" applyAlignment="1" applyProtection="1">
      <protection hidden="1"/>
    </xf>
    <xf numFmtId="49" fontId="2" fillId="3" borderId="0" xfId="0" applyNumberFormat="1" applyFont="1" applyFill="1" applyAlignment="1"/>
    <xf numFmtId="0" fontId="2" fillId="3" borderId="0" xfId="0" applyFont="1" applyFill="1" applyAlignment="1">
      <alignment wrapText="1"/>
    </xf>
    <xf numFmtId="0" fontId="2" fillId="3" borderId="0" xfId="0" applyFont="1" applyFill="1" applyAlignment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49" fontId="1" fillId="3" borderId="1" xfId="0" applyNumberFormat="1" applyFont="1" applyFill="1" applyBorder="1" applyAlignment="1"/>
    <xf numFmtId="0" fontId="1" fillId="3" borderId="1" xfId="0" applyFont="1" applyFill="1" applyBorder="1" applyAlignment="1">
      <alignment horizontal="justify" vertical="distributed" wrapText="1"/>
    </xf>
    <xf numFmtId="4" fontId="1" fillId="3" borderId="1" xfId="0" applyNumberFormat="1" applyFont="1" applyFill="1" applyBorder="1" applyAlignment="1"/>
    <xf numFmtId="4" fontId="0" fillId="3" borderId="0" xfId="0" applyNumberFormat="1" applyFill="1"/>
    <xf numFmtId="4" fontId="1" fillId="3" borderId="1" xfId="0" applyNumberFormat="1" applyFont="1" applyFill="1" applyBorder="1" applyAlignment="1">
      <alignment horizontal="right"/>
    </xf>
    <xf numFmtId="0" fontId="0" fillId="3" borderId="0" xfId="0" applyFill="1" applyAlignment="1">
      <alignment horizontal="justify" vertical="distributed" wrapText="1"/>
    </xf>
    <xf numFmtId="4" fontId="0" fillId="3" borderId="0" xfId="0" applyNumberFormat="1" applyFill="1" applyAlignment="1"/>
    <xf numFmtId="0" fontId="16" fillId="3" borderId="1" xfId="1" applyNumberFormat="1" applyFont="1" applyFill="1" applyBorder="1" applyAlignment="1" applyProtection="1">
      <alignment vertical="center" wrapText="1"/>
      <protection hidden="1"/>
    </xf>
    <xf numFmtId="3" fontId="16" fillId="3" borderId="1" xfId="1" applyNumberFormat="1" applyFont="1" applyFill="1" applyBorder="1" applyAlignment="1" applyProtection="1">
      <protection hidden="1"/>
    </xf>
    <xf numFmtId="3" fontId="16" fillId="3" borderId="1" xfId="1" applyNumberFormat="1" applyFont="1" applyFill="1" applyBorder="1" applyAlignment="1" applyProtection="1">
      <protection hidden="1"/>
    </xf>
    <xf numFmtId="0" fontId="16" fillId="3" borderId="6" xfId="1" applyNumberFormat="1" applyFont="1" applyFill="1" applyBorder="1" applyAlignment="1" applyProtection="1">
      <alignment vertical="center" wrapText="1"/>
      <protection hidden="1"/>
    </xf>
    <xf numFmtId="0" fontId="16" fillId="3" borderId="26" xfId="1" applyNumberFormat="1" applyFont="1" applyFill="1" applyBorder="1" applyAlignment="1" applyProtection="1">
      <alignment vertical="center" wrapText="1"/>
      <protection hidden="1"/>
    </xf>
    <xf numFmtId="0" fontId="16" fillId="3" borderId="1" xfId="1" applyNumberFormat="1" applyFont="1" applyFill="1" applyBorder="1" applyAlignment="1" applyProtection="1">
      <alignment vertical="center" wrapText="1"/>
      <protection hidden="1"/>
    </xf>
    <xf numFmtId="179" fontId="15" fillId="0" borderId="1" xfId="1" applyNumberFormat="1" applyFont="1" applyFill="1" applyBorder="1" applyAlignment="1" applyProtection="1">
      <alignment wrapText="1"/>
      <protection hidden="1"/>
    </xf>
    <xf numFmtId="180" fontId="15" fillId="0" borderId="1" xfId="1" applyNumberFormat="1" applyFont="1" applyFill="1" applyBorder="1" applyAlignment="1" applyProtection="1">
      <alignment horizontal="right" wrapText="1"/>
      <protection hidden="1"/>
    </xf>
    <xf numFmtId="0" fontId="16" fillId="3" borderId="28" xfId="1" applyNumberFormat="1" applyFont="1" applyFill="1" applyBorder="1" applyAlignment="1" applyProtection="1">
      <alignment horizontal="justify" vertical="justify" wrapText="1"/>
      <protection hidden="1"/>
    </xf>
    <xf numFmtId="0" fontId="16" fillId="3" borderId="26" xfId="1" applyNumberFormat="1" applyFont="1" applyFill="1" applyBorder="1" applyAlignment="1" applyProtection="1">
      <alignment horizontal="justify" vertical="justify" wrapText="1"/>
      <protection hidden="1"/>
    </xf>
    <xf numFmtId="3" fontId="16" fillId="3" borderId="6" xfId="1" applyNumberFormat="1" applyFont="1" applyFill="1" applyBorder="1" applyAlignment="1" applyProtection="1">
      <protection hidden="1"/>
    </xf>
    <xf numFmtId="3" fontId="16" fillId="3" borderId="28" xfId="1" applyNumberFormat="1" applyFont="1" applyFill="1" applyBorder="1" applyAlignment="1" applyProtection="1">
      <protection hidden="1"/>
    </xf>
    <xf numFmtId="3" fontId="16" fillId="3" borderId="26" xfId="1" applyNumberFormat="1" applyFont="1" applyFill="1" applyBorder="1" applyAlignment="1" applyProtection="1">
      <protection hidden="1"/>
    </xf>
    <xf numFmtId="0" fontId="16" fillId="3" borderId="1" xfId="1" applyNumberFormat="1" applyFont="1" applyFill="1" applyBorder="1" applyAlignment="1" applyProtection="1">
      <alignment vertical="center" wrapText="1"/>
      <protection hidden="1"/>
    </xf>
    <xf numFmtId="3" fontId="16" fillId="3" borderId="1" xfId="1" applyNumberFormat="1" applyFont="1" applyFill="1" applyBorder="1" applyAlignment="1" applyProtection="1">
      <protection hidden="1"/>
    </xf>
    <xf numFmtId="3" fontId="19" fillId="3" borderId="1" xfId="1" applyNumberFormat="1" applyFont="1" applyFill="1" applyBorder="1" applyAlignment="1" applyProtection="1">
      <protection hidden="1"/>
    </xf>
    <xf numFmtId="3" fontId="19" fillId="3" borderId="6" xfId="1" applyNumberFormat="1" applyFont="1" applyFill="1" applyBorder="1" applyAlignment="1" applyProtection="1">
      <protection hidden="1"/>
    </xf>
    <xf numFmtId="3" fontId="19" fillId="3" borderId="28" xfId="1" applyNumberFormat="1" applyFont="1" applyFill="1" applyBorder="1" applyAlignment="1" applyProtection="1">
      <protection hidden="1"/>
    </xf>
    <xf numFmtId="3" fontId="19" fillId="3" borderId="26" xfId="1" applyNumberFormat="1" applyFont="1" applyFill="1" applyBorder="1" applyAlignment="1" applyProtection="1">
      <protection hidden="1"/>
    </xf>
    <xf numFmtId="0" fontId="8" fillId="5" borderId="1" xfId="0" applyFont="1" applyFill="1" applyBorder="1" applyAlignment="1">
      <alignment horizontal="center" wrapText="1"/>
    </xf>
    <xf numFmtId="0" fontId="8" fillId="5" borderId="27" xfId="0" applyFont="1" applyFill="1" applyBorder="1" applyAlignment="1">
      <alignment horizontal="left" vertical="top" wrapText="1"/>
    </xf>
    <xf numFmtId="173" fontId="8" fillId="5" borderId="1" xfId="0" applyNumberFormat="1" applyFont="1" applyFill="1" applyBorder="1" applyAlignment="1">
      <alignment horizontal="right" wrapText="1"/>
    </xf>
    <xf numFmtId="180" fontId="19" fillId="5" borderId="1" xfId="1" applyNumberFormat="1" applyFont="1" applyFill="1" applyBorder="1" applyAlignment="1" applyProtection="1">
      <alignment horizontal="right" wrapText="1"/>
      <protection hidden="1"/>
    </xf>
    <xf numFmtId="179" fontId="19" fillId="5" borderId="1" xfId="1" applyNumberFormat="1" applyFont="1" applyFill="1" applyBorder="1" applyAlignment="1" applyProtection="1">
      <alignment wrapText="1"/>
      <protection hidden="1"/>
    </xf>
    <xf numFmtId="176" fontId="19" fillId="5" borderId="1" xfId="1" applyNumberFormat="1" applyFont="1" applyFill="1" applyBorder="1" applyAlignment="1" applyProtection="1">
      <alignment wrapText="1"/>
      <protection hidden="1"/>
    </xf>
    <xf numFmtId="175" fontId="19" fillId="5" borderId="1" xfId="1" applyNumberFormat="1" applyFont="1" applyFill="1" applyBorder="1" applyAlignment="1" applyProtection="1">
      <alignment horizontal="right" wrapText="1"/>
      <protection hidden="1"/>
    </xf>
    <xf numFmtId="175" fontId="19" fillId="5" borderId="1" xfId="1" applyNumberFormat="1" applyFont="1" applyFill="1" applyBorder="1" applyAlignment="1" applyProtection="1">
      <alignment wrapText="1"/>
      <protection hidden="1"/>
    </xf>
    <xf numFmtId="178" fontId="19" fillId="5" borderId="1" xfId="1" applyNumberFormat="1" applyFont="1" applyFill="1" applyBorder="1" applyAlignment="1" applyProtection="1">
      <alignment wrapText="1"/>
      <protection hidden="1"/>
    </xf>
    <xf numFmtId="3" fontId="19" fillId="5" borderId="6" xfId="1" applyNumberFormat="1" applyFont="1" applyFill="1" applyBorder="1" applyAlignment="1" applyProtection="1">
      <protection hidden="1"/>
    </xf>
    <xf numFmtId="3" fontId="19" fillId="5" borderId="28" xfId="1" applyNumberFormat="1" applyFont="1" applyFill="1" applyBorder="1" applyAlignment="1" applyProtection="1">
      <protection hidden="1"/>
    </xf>
    <xf numFmtId="3" fontId="19" fillId="5" borderId="26" xfId="1" applyNumberFormat="1" applyFont="1" applyFill="1" applyBorder="1" applyAlignment="1" applyProtection="1">
      <protection hidden="1"/>
    </xf>
    <xf numFmtId="3" fontId="19" fillId="5" borderId="1" xfId="1" applyNumberFormat="1" applyFont="1" applyFill="1" applyBorder="1" applyAlignment="1" applyProtection="1">
      <protection hidden="1"/>
    </xf>
    <xf numFmtId="172" fontId="19" fillId="6" borderId="1" xfId="1" applyNumberFormat="1" applyFont="1" applyFill="1" applyBorder="1" applyAlignment="1" applyProtection="1">
      <protection hidden="1"/>
    </xf>
    <xf numFmtId="180" fontId="16" fillId="5" borderId="1" xfId="1" applyNumberFormat="1" applyFont="1" applyFill="1" applyBorder="1" applyAlignment="1" applyProtection="1">
      <alignment horizontal="right" wrapText="1"/>
      <protection hidden="1"/>
    </xf>
    <xf numFmtId="179" fontId="16" fillId="5" borderId="1" xfId="1" applyNumberFormat="1" applyFont="1" applyFill="1" applyBorder="1" applyAlignment="1" applyProtection="1">
      <alignment wrapText="1"/>
      <protection hidden="1"/>
    </xf>
    <xf numFmtId="176" fontId="16" fillId="5" borderId="1" xfId="1" applyNumberFormat="1" applyFont="1" applyFill="1" applyBorder="1" applyAlignment="1" applyProtection="1">
      <alignment wrapText="1"/>
      <protection hidden="1"/>
    </xf>
    <xf numFmtId="175" fontId="16" fillId="5" borderId="1" xfId="1" applyNumberFormat="1" applyFont="1" applyFill="1" applyBorder="1" applyAlignment="1" applyProtection="1">
      <alignment horizontal="right" wrapText="1"/>
      <protection hidden="1"/>
    </xf>
    <xf numFmtId="175" fontId="16" fillId="5" borderId="1" xfId="1" applyNumberFormat="1" applyFont="1" applyFill="1" applyBorder="1" applyAlignment="1" applyProtection="1">
      <alignment wrapText="1"/>
      <protection hidden="1"/>
    </xf>
    <xf numFmtId="178" fontId="16" fillId="5" borderId="1" xfId="1" applyNumberFormat="1" applyFont="1" applyFill="1" applyBorder="1" applyAlignment="1" applyProtection="1">
      <alignment wrapText="1"/>
      <protection hidden="1"/>
    </xf>
    <xf numFmtId="3" fontId="16" fillId="5" borderId="6" xfId="1" applyNumberFormat="1" applyFont="1" applyFill="1" applyBorder="1" applyAlignment="1" applyProtection="1">
      <protection hidden="1"/>
    </xf>
    <xf numFmtId="3" fontId="16" fillId="5" borderId="28" xfId="1" applyNumberFormat="1" applyFont="1" applyFill="1" applyBorder="1" applyAlignment="1" applyProtection="1">
      <protection hidden="1"/>
    </xf>
    <xf numFmtId="3" fontId="16" fillId="5" borderId="26" xfId="1" applyNumberFormat="1" applyFont="1" applyFill="1" applyBorder="1" applyAlignment="1" applyProtection="1">
      <protection hidden="1"/>
    </xf>
    <xf numFmtId="3" fontId="16" fillId="5" borderId="1" xfId="1" applyNumberFormat="1" applyFont="1" applyFill="1" applyBorder="1" applyAlignment="1" applyProtection="1">
      <protection hidden="1"/>
    </xf>
    <xf numFmtId="172" fontId="16" fillId="6" borderId="1" xfId="1" applyNumberFormat="1" applyFont="1" applyFill="1" applyBorder="1" applyAlignment="1" applyProtection="1">
      <protection hidden="1"/>
    </xf>
    <xf numFmtId="175" fontId="15" fillId="5" borderId="1" xfId="1" applyNumberFormat="1" applyFont="1" applyFill="1" applyBorder="1" applyAlignment="1" applyProtection="1">
      <alignment wrapText="1"/>
      <protection hidden="1"/>
    </xf>
    <xf numFmtId="176" fontId="15" fillId="5" borderId="1" xfId="1" applyNumberFormat="1" applyFont="1" applyFill="1" applyBorder="1" applyAlignment="1" applyProtection="1">
      <alignment wrapText="1"/>
      <protection hidden="1"/>
    </xf>
    <xf numFmtId="49" fontId="15" fillId="5" borderId="1" xfId="1" applyNumberFormat="1" applyFont="1" applyFill="1" applyBorder="1" applyAlignment="1" applyProtection="1">
      <alignment horizontal="right" wrapText="1"/>
      <protection hidden="1"/>
    </xf>
    <xf numFmtId="175" fontId="15" fillId="5" borderId="1" xfId="1" applyNumberFormat="1" applyFont="1" applyFill="1" applyBorder="1" applyAlignment="1" applyProtection="1">
      <alignment horizontal="right" wrapText="1"/>
      <protection hidden="1"/>
    </xf>
    <xf numFmtId="3" fontId="15" fillId="5" borderId="1" xfId="1" applyNumberFormat="1" applyFont="1" applyFill="1" applyBorder="1" applyAlignment="1" applyProtection="1">
      <protection hidden="1"/>
    </xf>
    <xf numFmtId="172" fontId="15" fillId="5" borderId="1" xfId="1" applyNumberFormat="1" applyFont="1" applyFill="1" applyBorder="1" applyAlignment="1" applyProtection="1">
      <protection hidden="1"/>
    </xf>
    <xf numFmtId="49" fontId="16" fillId="5" borderId="1" xfId="1" applyNumberFormat="1" applyFont="1" applyFill="1" applyBorder="1" applyAlignment="1" applyProtection="1">
      <alignment horizontal="right" wrapText="1"/>
      <protection hidden="1"/>
    </xf>
    <xf numFmtId="172" fontId="16" fillId="5" borderId="1" xfId="1" applyNumberFormat="1" applyFont="1" applyFill="1" applyBorder="1" applyAlignment="1" applyProtection="1">
      <protection hidden="1"/>
    </xf>
    <xf numFmtId="175" fontId="20" fillId="5" borderId="1" xfId="1" applyNumberFormat="1" applyFont="1" applyFill="1" applyBorder="1" applyAlignment="1" applyProtection="1">
      <alignment horizontal="justify" vertical="justify" wrapText="1"/>
      <protection hidden="1"/>
    </xf>
    <xf numFmtId="174" fontId="20" fillId="5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5" borderId="1" xfId="1" applyNumberFormat="1" applyFont="1" applyFill="1" applyBorder="1" applyAlignment="1" applyProtection="1">
      <alignment vertical="center" wrapText="1"/>
      <protection hidden="1"/>
    </xf>
    <xf numFmtId="180" fontId="20" fillId="5" borderId="1" xfId="1" applyNumberFormat="1" applyFont="1" applyFill="1" applyBorder="1" applyAlignment="1" applyProtection="1">
      <alignment horizontal="right" wrapText="1"/>
      <protection hidden="1"/>
    </xf>
    <xf numFmtId="179" fontId="20" fillId="5" borderId="1" xfId="1" applyNumberFormat="1" applyFont="1" applyFill="1" applyBorder="1" applyAlignment="1" applyProtection="1">
      <alignment wrapText="1"/>
      <protection hidden="1"/>
    </xf>
    <xf numFmtId="176" fontId="20" fillId="5" borderId="1" xfId="1" applyNumberFormat="1" applyFont="1" applyFill="1" applyBorder="1" applyAlignment="1" applyProtection="1">
      <alignment wrapText="1"/>
      <protection hidden="1"/>
    </xf>
    <xf numFmtId="175" fontId="20" fillId="5" borderId="1" xfId="1" applyNumberFormat="1" applyFont="1" applyFill="1" applyBorder="1" applyAlignment="1" applyProtection="1">
      <alignment horizontal="right" wrapText="1"/>
      <protection hidden="1"/>
    </xf>
    <xf numFmtId="175" fontId="20" fillId="5" borderId="1" xfId="1" applyNumberFormat="1" applyFont="1" applyFill="1" applyBorder="1" applyAlignment="1" applyProtection="1">
      <alignment wrapText="1"/>
      <protection hidden="1"/>
    </xf>
    <xf numFmtId="178" fontId="20" fillId="5" borderId="1" xfId="1" applyNumberFormat="1" applyFont="1" applyFill="1" applyBorder="1" applyAlignment="1" applyProtection="1">
      <alignment wrapText="1"/>
      <protection hidden="1"/>
    </xf>
    <xf numFmtId="3" fontId="20" fillId="5" borderId="1" xfId="1" applyNumberFormat="1" applyFont="1" applyFill="1" applyBorder="1" applyAlignment="1" applyProtection="1">
      <protection hidden="1"/>
    </xf>
    <xf numFmtId="172" fontId="20" fillId="5" borderId="1" xfId="1" applyNumberFormat="1" applyFont="1" applyFill="1" applyBorder="1" applyAlignment="1" applyProtection="1">
      <protection hidden="1"/>
    </xf>
    <xf numFmtId="175" fontId="16" fillId="5" borderId="1" xfId="1" applyNumberFormat="1" applyFont="1" applyFill="1" applyBorder="1" applyAlignment="1" applyProtection="1">
      <alignment horizontal="justify" vertical="justify" wrapText="1"/>
      <protection hidden="1"/>
    </xf>
    <xf numFmtId="174" fontId="16" fillId="5" borderId="1" xfId="1" applyNumberFormat="1" applyFont="1" applyFill="1" applyBorder="1" applyAlignment="1" applyProtection="1">
      <alignment horizontal="justify" vertical="justify" wrapText="1"/>
      <protection hidden="1"/>
    </xf>
    <xf numFmtId="175" fontId="15" fillId="5" borderId="1" xfId="1" applyNumberFormat="1" applyFont="1" applyFill="1" applyBorder="1" applyAlignment="1" applyProtection="1">
      <alignment horizontal="justify" vertical="justify" wrapText="1"/>
      <protection hidden="1"/>
    </xf>
    <xf numFmtId="174" fontId="15" fillId="5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5" borderId="1" xfId="1" applyNumberFormat="1" applyFont="1" applyFill="1" applyBorder="1" applyAlignment="1" applyProtection="1">
      <alignment vertical="center" wrapText="1"/>
      <protection hidden="1"/>
    </xf>
    <xf numFmtId="0" fontId="16" fillId="5" borderId="1" xfId="1" applyNumberFormat="1" applyFont="1" applyFill="1" applyBorder="1" applyAlignment="1" applyProtection="1">
      <alignment vertical="center" wrapText="1"/>
      <protection hidden="1"/>
    </xf>
    <xf numFmtId="4" fontId="24" fillId="0" borderId="1" xfId="1" applyNumberFormat="1" applyFont="1" applyBorder="1" applyAlignment="1">
      <alignment horizontal="center"/>
    </xf>
    <xf numFmtId="0" fontId="11" fillId="5" borderId="15" xfId="1" applyFont="1" applyFill="1" applyBorder="1" applyProtection="1">
      <protection hidden="1"/>
    </xf>
    <xf numFmtId="174" fontId="13" fillId="5" borderId="27" xfId="1" applyNumberFormat="1" applyFont="1" applyFill="1" applyBorder="1" applyAlignment="1" applyProtection="1">
      <alignment wrapText="1"/>
      <protection hidden="1"/>
    </xf>
    <xf numFmtId="174" fontId="13" fillId="5" borderId="1" xfId="1" applyNumberFormat="1" applyFont="1" applyFill="1" applyBorder="1" applyAlignment="1" applyProtection="1">
      <alignment wrapText="1"/>
      <protection hidden="1"/>
    </xf>
    <xf numFmtId="180" fontId="11" fillId="5" borderId="6" xfId="1" applyNumberFormat="1" applyFont="1" applyFill="1" applyBorder="1" applyAlignment="1" applyProtection="1">
      <alignment wrapText="1"/>
      <protection hidden="1"/>
    </xf>
    <xf numFmtId="180" fontId="11" fillId="5" borderId="28" xfId="1" applyNumberFormat="1" applyFont="1" applyFill="1" applyBorder="1" applyAlignment="1" applyProtection="1">
      <alignment wrapText="1"/>
      <protection hidden="1"/>
    </xf>
    <xf numFmtId="175" fontId="11" fillId="5" borderId="1" xfId="1" applyNumberFormat="1" applyFont="1" applyFill="1" applyBorder="1" applyAlignment="1" applyProtection="1">
      <alignment wrapText="1"/>
      <protection hidden="1"/>
    </xf>
    <xf numFmtId="176" fontId="11" fillId="5" borderId="6" xfId="1" applyNumberFormat="1" applyFont="1" applyFill="1" applyBorder="1" applyAlignment="1" applyProtection="1">
      <protection hidden="1"/>
    </xf>
    <xf numFmtId="177" fontId="11" fillId="5" borderId="6" xfId="1" applyNumberFormat="1" applyFont="1" applyFill="1" applyBorder="1" applyAlignment="1" applyProtection="1">
      <alignment horizontal="right"/>
      <protection hidden="1"/>
    </xf>
    <xf numFmtId="175" fontId="11" fillId="5" borderId="1" xfId="1" applyNumberFormat="1" applyFont="1" applyFill="1" applyBorder="1" applyAlignment="1" applyProtection="1">
      <alignment horizontal="right"/>
      <protection hidden="1"/>
    </xf>
    <xf numFmtId="172" fontId="11" fillId="5" borderId="26" xfId="1" applyNumberFormat="1" applyFont="1" applyFill="1" applyBorder="1" applyAlignment="1" applyProtection="1">
      <protection hidden="1"/>
    </xf>
    <xf numFmtId="172" fontId="11" fillId="5" borderId="1" xfId="1" applyNumberFormat="1" applyFont="1" applyFill="1" applyBorder="1" applyAlignment="1" applyProtection="1">
      <protection hidden="1"/>
    </xf>
    <xf numFmtId="172" fontId="11" fillId="5" borderId="6" xfId="1" applyNumberFormat="1" applyFont="1" applyFill="1" applyBorder="1" applyAlignment="1" applyProtection="1">
      <protection hidden="1"/>
    </xf>
    <xf numFmtId="4" fontId="11" fillId="5" borderId="1" xfId="1" applyNumberFormat="1" applyFont="1" applyFill="1" applyBorder="1" applyAlignment="1" applyProtection="1">
      <alignment horizontal="center"/>
      <protection hidden="1"/>
    </xf>
    <xf numFmtId="176" fontId="13" fillId="5" borderId="6" xfId="1" applyNumberFormat="1" applyFont="1" applyFill="1" applyBorder="1" applyAlignment="1" applyProtection="1">
      <protection hidden="1"/>
    </xf>
    <xf numFmtId="177" fontId="13" fillId="5" borderId="6" xfId="1" applyNumberFormat="1" applyFont="1" applyFill="1" applyBorder="1" applyAlignment="1" applyProtection="1">
      <alignment horizontal="right"/>
      <protection hidden="1"/>
    </xf>
    <xf numFmtId="175" fontId="13" fillId="5" borderId="1" xfId="1" applyNumberFormat="1" applyFont="1" applyFill="1" applyBorder="1" applyAlignment="1" applyProtection="1">
      <alignment horizontal="right"/>
      <protection hidden="1"/>
    </xf>
    <xf numFmtId="4" fontId="13" fillId="5" borderId="1" xfId="1" applyNumberFormat="1" applyFont="1" applyFill="1" applyBorder="1" applyAlignment="1" applyProtection="1">
      <alignment horizontal="center"/>
      <protection hidden="1"/>
    </xf>
    <xf numFmtId="174" fontId="13" fillId="5" borderId="25" xfId="1" applyNumberFormat="1" applyFont="1" applyFill="1" applyBorder="1" applyAlignment="1" applyProtection="1">
      <alignment wrapText="1"/>
      <protection hidden="1"/>
    </xf>
    <xf numFmtId="174" fontId="13" fillId="5" borderId="6" xfId="1" applyNumberFormat="1" applyFont="1" applyFill="1" applyBorder="1" applyAlignment="1" applyProtection="1">
      <alignment wrapText="1"/>
      <protection hidden="1"/>
    </xf>
    <xf numFmtId="176" fontId="11" fillId="5" borderId="22" xfId="1" applyNumberFormat="1" applyFont="1" applyFill="1" applyBorder="1" applyAlignment="1" applyProtection="1">
      <protection hidden="1"/>
    </xf>
    <xf numFmtId="177" fontId="11" fillId="5" borderId="22" xfId="1" applyNumberFormat="1" applyFont="1" applyFill="1" applyBorder="1" applyAlignment="1" applyProtection="1">
      <alignment horizontal="right"/>
      <protection hidden="1"/>
    </xf>
    <xf numFmtId="175" fontId="11" fillId="5" borderId="23" xfId="1" applyNumberFormat="1" applyFont="1" applyFill="1" applyBorder="1" applyAlignment="1" applyProtection="1">
      <alignment horizontal="right"/>
      <protection hidden="1"/>
    </xf>
    <xf numFmtId="172" fontId="11" fillId="5" borderId="24" xfId="1" applyNumberFormat="1" applyFont="1" applyFill="1" applyBorder="1" applyAlignment="1" applyProtection="1">
      <protection hidden="1"/>
    </xf>
    <xf numFmtId="172" fontId="11" fillId="5" borderId="23" xfId="1" applyNumberFormat="1" applyFont="1" applyFill="1" applyBorder="1" applyAlignment="1" applyProtection="1">
      <protection hidden="1"/>
    </xf>
    <xf numFmtId="172" fontId="11" fillId="5" borderId="22" xfId="1" applyNumberFormat="1" applyFont="1" applyFill="1" applyBorder="1" applyAlignment="1" applyProtection="1">
      <protection hidden="1"/>
    </xf>
    <xf numFmtId="4" fontId="11" fillId="5" borderId="23" xfId="1" applyNumberFormat="1" applyFont="1" applyFill="1" applyBorder="1" applyAlignment="1" applyProtection="1">
      <alignment horizontal="center"/>
      <protection hidden="1"/>
    </xf>
    <xf numFmtId="180" fontId="11" fillId="5" borderId="1" xfId="1" applyNumberFormat="1" applyFont="1" applyFill="1" applyBorder="1" applyAlignment="1" applyProtection="1">
      <alignment wrapText="1"/>
      <protection hidden="1"/>
    </xf>
    <xf numFmtId="0" fontId="1" fillId="3" borderId="0" xfId="0" applyFont="1" applyFill="1" applyAlignment="1">
      <alignment horizontal="left"/>
    </xf>
    <xf numFmtId="0" fontId="6" fillId="3" borderId="0" xfId="0" applyFont="1" applyFill="1" applyAlignment="1">
      <alignment horizontal="left" vertical="top"/>
    </xf>
    <xf numFmtId="172" fontId="11" fillId="3" borderId="0" xfId="4" applyNumberFormat="1" applyFont="1" applyFill="1" applyAlignment="1" applyProtection="1">
      <protection hidden="1"/>
    </xf>
    <xf numFmtId="0" fontId="11" fillId="3" borderId="0" xfId="0" applyFont="1" applyFill="1" applyAlignment="1">
      <alignment horizontal="left"/>
    </xf>
    <xf numFmtId="0" fontId="16" fillId="3" borderId="0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49" fontId="3" fillId="3" borderId="0" xfId="0" quotePrefix="1" applyNumberFormat="1" applyFont="1" applyFill="1" applyAlignment="1">
      <alignment horizontal="center" wrapText="1"/>
    </xf>
    <xf numFmtId="49" fontId="3" fillId="3" borderId="0" xfId="0" applyNumberFormat="1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175" fontId="11" fillId="0" borderId="1" xfId="1" applyNumberFormat="1" applyFont="1" applyFill="1" applyBorder="1" applyAlignment="1" applyProtection="1">
      <alignment horizontal="center"/>
      <protection hidden="1"/>
    </xf>
    <xf numFmtId="0" fontId="10" fillId="0" borderId="0" xfId="1" applyNumberFormat="1" applyFont="1" applyFill="1" applyAlignment="1" applyProtection="1">
      <alignment horizontal="center" vertical="distributed"/>
      <protection hidden="1"/>
    </xf>
    <xf numFmtId="175" fontId="11" fillId="0" borderId="10" xfId="1" applyNumberFormat="1" applyFont="1" applyFill="1" applyBorder="1" applyAlignment="1" applyProtection="1">
      <alignment horizontal="center"/>
      <protection hidden="1"/>
    </xf>
    <xf numFmtId="174" fontId="13" fillId="0" borderId="1" xfId="1" applyNumberFormat="1" applyFont="1" applyFill="1" applyBorder="1" applyAlignment="1" applyProtection="1">
      <alignment wrapText="1"/>
      <protection hidden="1"/>
    </xf>
    <xf numFmtId="0" fontId="11" fillId="0" borderId="1" xfId="1" applyFont="1" applyFill="1" applyBorder="1" applyAlignment="1" applyProtection="1">
      <protection hidden="1"/>
    </xf>
    <xf numFmtId="0" fontId="0" fillId="0" borderId="1" xfId="0" applyBorder="1" applyAlignment="1"/>
    <xf numFmtId="174" fontId="11" fillId="0" borderId="1" xfId="1" applyNumberFormat="1" applyFont="1" applyFill="1" applyBorder="1" applyAlignment="1" applyProtection="1">
      <alignment wrapText="1"/>
      <protection hidden="1"/>
    </xf>
    <xf numFmtId="180" fontId="11" fillId="0" borderId="6" xfId="1" applyNumberFormat="1" applyFont="1" applyFill="1" applyBorder="1" applyAlignment="1" applyProtection="1">
      <alignment wrapText="1"/>
      <protection hidden="1"/>
    </xf>
    <xf numFmtId="180" fontId="11" fillId="0" borderId="28" xfId="1" applyNumberFormat="1" applyFont="1" applyFill="1" applyBorder="1" applyAlignment="1" applyProtection="1">
      <alignment wrapText="1"/>
      <protection hidden="1"/>
    </xf>
    <xf numFmtId="180" fontId="11" fillId="0" borderId="24" xfId="1" applyNumberFormat="1" applyFont="1" applyFill="1" applyBorder="1" applyAlignment="1" applyProtection="1">
      <alignment wrapText="1"/>
      <protection hidden="1"/>
    </xf>
    <xf numFmtId="180" fontId="11" fillId="0" borderId="1" xfId="1" applyNumberFormat="1" applyFont="1" applyFill="1" applyBorder="1" applyAlignment="1" applyProtection="1">
      <alignment wrapText="1"/>
      <protection hidden="1"/>
    </xf>
    <xf numFmtId="174" fontId="13" fillId="5" borderId="6" xfId="1" applyNumberFormat="1" applyFont="1" applyFill="1" applyBorder="1" applyAlignment="1" applyProtection="1">
      <alignment wrapText="1"/>
      <protection hidden="1"/>
    </xf>
    <xf numFmtId="174" fontId="13" fillId="5" borderId="28" xfId="1" applyNumberFormat="1" applyFont="1" applyFill="1" applyBorder="1" applyAlignment="1" applyProtection="1">
      <alignment wrapText="1"/>
      <protection hidden="1"/>
    </xf>
    <xf numFmtId="174" fontId="13" fillId="5" borderId="26" xfId="1" applyNumberFormat="1" applyFont="1" applyFill="1" applyBorder="1" applyAlignment="1" applyProtection="1">
      <alignment wrapText="1"/>
      <protection hidden="1"/>
    </xf>
    <xf numFmtId="174" fontId="11" fillId="5" borderId="6" xfId="1" applyNumberFormat="1" applyFont="1" applyFill="1" applyBorder="1" applyAlignment="1" applyProtection="1">
      <alignment wrapText="1"/>
      <protection hidden="1"/>
    </xf>
    <xf numFmtId="174" fontId="11" fillId="5" borderId="28" xfId="1" applyNumberFormat="1" applyFont="1" applyFill="1" applyBorder="1" applyAlignment="1" applyProtection="1">
      <alignment wrapText="1"/>
      <protection hidden="1"/>
    </xf>
    <xf numFmtId="174" fontId="11" fillId="5" borderId="26" xfId="1" applyNumberFormat="1" applyFont="1" applyFill="1" applyBorder="1" applyAlignment="1" applyProtection="1">
      <alignment wrapText="1"/>
      <protection hidden="1"/>
    </xf>
    <xf numFmtId="174" fontId="13" fillId="0" borderId="27" xfId="1" applyNumberFormat="1" applyFont="1" applyFill="1" applyBorder="1" applyAlignment="1" applyProtection="1">
      <alignment wrapText="1"/>
      <protection hidden="1"/>
    </xf>
    <xf numFmtId="174" fontId="13" fillId="0" borderId="6" xfId="1" applyNumberFormat="1" applyFont="1" applyFill="1" applyBorder="1" applyAlignment="1" applyProtection="1">
      <alignment wrapText="1"/>
      <protection hidden="1"/>
    </xf>
    <xf numFmtId="174" fontId="13" fillId="0" borderId="28" xfId="1" applyNumberFormat="1" applyFont="1" applyFill="1" applyBorder="1" applyAlignment="1" applyProtection="1">
      <alignment wrapText="1"/>
      <protection hidden="1"/>
    </xf>
    <xf numFmtId="174" fontId="13" fillId="0" borderId="26" xfId="1" applyNumberFormat="1" applyFont="1" applyFill="1" applyBorder="1" applyAlignment="1" applyProtection="1">
      <alignment wrapText="1"/>
      <protection hidden="1"/>
    </xf>
    <xf numFmtId="180" fontId="11" fillId="5" borderId="6" xfId="1" applyNumberFormat="1" applyFont="1" applyFill="1" applyBorder="1" applyAlignment="1" applyProtection="1">
      <alignment wrapText="1"/>
      <protection hidden="1"/>
    </xf>
    <xf numFmtId="180" fontId="11" fillId="5" borderId="28" xfId="1" applyNumberFormat="1" applyFont="1" applyFill="1" applyBorder="1" applyAlignment="1" applyProtection="1">
      <alignment wrapText="1"/>
      <protection hidden="1"/>
    </xf>
    <xf numFmtId="180" fontId="11" fillId="5" borderId="24" xfId="1" applyNumberFormat="1" applyFont="1" applyFill="1" applyBorder="1" applyAlignment="1" applyProtection="1">
      <alignment wrapText="1"/>
      <protection hidden="1"/>
    </xf>
    <xf numFmtId="180" fontId="11" fillId="5" borderId="1" xfId="1" applyNumberFormat="1" applyFont="1" applyFill="1" applyBorder="1" applyAlignment="1" applyProtection="1">
      <alignment wrapText="1"/>
      <protection hidden="1"/>
    </xf>
    <xf numFmtId="174" fontId="13" fillId="0" borderId="25" xfId="1" applyNumberFormat="1" applyFont="1" applyFill="1" applyBorder="1" applyAlignment="1" applyProtection="1">
      <alignment horizontal="left" wrapText="1"/>
      <protection hidden="1"/>
    </xf>
    <xf numFmtId="174" fontId="13" fillId="0" borderId="28" xfId="1" applyNumberFormat="1" applyFont="1" applyFill="1" applyBorder="1" applyAlignment="1" applyProtection="1">
      <alignment horizontal="left" wrapText="1"/>
      <protection hidden="1"/>
    </xf>
    <xf numFmtId="174" fontId="13" fillId="0" borderId="26" xfId="1" applyNumberFormat="1" applyFont="1" applyFill="1" applyBorder="1" applyAlignment="1" applyProtection="1">
      <alignment horizontal="left" wrapText="1"/>
      <protection hidden="1"/>
    </xf>
    <xf numFmtId="180" fontId="11" fillId="0" borderId="26" xfId="1" applyNumberFormat="1" applyFont="1" applyFill="1" applyBorder="1" applyAlignment="1" applyProtection="1">
      <alignment wrapText="1"/>
      <protection hidden="1"/>
    </xf>
    <xf numFmtId="180" fontId="13" fillId="3" borderId="6" xfId="1" applyNumberFormat="1" applyFont="1" applyFill="1" applyBorder="1" applyAlignment="1" applyProtection="1">
      <alignment horizontal="left" wrapText="1"/>
      <protection hidden="1"/>
    </xf>
    <xf numFmtId="180" fontId="13" fillId="3" borderId="28" xfId="1" applyNumberFormat="1" applyFont="1" applyFill="1" applyBorder="1" applyAlignment="1" applyProtection="1">
      <alignment horizontal="left" wrapText="1"/>
      <protection hidden="1"/>
    </xf>
    <xf numFmtId="180" fontId="13" fillId="3" borderId="26" xfId="1" applyNumberFormat="1" applyFont="1" applyFill="1" applyBorder="1" applyAlignment="1" applyProtection="1">
      <alignment horizontal="left" wrapText="1"/>
      <protection hidden="1"/>
    </xf>
    <xf numFmtId="180" fontId="11" fillId="3" borderId="6" xfId="1" applyNumberFormat="1" applyFont="1" applyFill="1" applyBorder="1" applyAlignment="1" applyProtection="1">
      <alignment horizontal="left" wrapText="1"/>
      <protection hidden="1"/>
    </xf>
    <xf numFmtId="180" fontId="11" fillId="3" borderId="26" xfId="1" applyNumberFormat="1" applyFont="1" applyFill="1" applyBorder="1" applyAlignment="1" applyProtection="1">
      <alignment horizontal="left" wrapText="1"/>
      <protection hidden="1"/>
    </xf>
    <xf numFmtId="174" fontId="13" fillId="5" borderId="27" xfId="1" applyNumberFormat="1" applyFont="1" applyFill="1" applyBorder="1" applyAlignment="1" applyProtection="1">
      <alignment wrapText="1"/>
      <protection hidden="1"/>
    </xf>
    <xf numFmtId="174" fontId="13" fillId="5" borderId="1" xfId="1" applyNumberFormat="1" applyFont="1" applyFill="1" applyBorder="1" applyAlignment="1" applyProtection="1">
      <alignment wrapText="1"/>
      <protection hidden="1"/>
    </xf>
    <xf numFmtId="174" fontId="13" fillId="0" borderId="34" xfId="1" applyNumberFormat="1" applyFont="1" applyFill="1" applyBorder="1" applyAlignment="1" applyProtection="1">
      <alignment wrapText="1"/>
      <protection hidden="1"/>
    </xf>
    <xf numFmtId="0" fontId="10" fillId="0" borderId="0" xfId="0" applyFont="1" applyFill="1" applyAlignment="1">
      <alignment horizontal="center" wrapText="1"/>
    </xf>
    <xf numFmtId="0" fontId="0" fillId="0" borderId="0" xfId="0"/>
    <xf numFmtId="174" fontId="13" fillId="0" borderId="35" xfId="1" applyNumberFormat="1" applyFont="1" applyFill="1" applyBorder="1" applyAlignment="1" applyProtection="1">
      <alignment wrapText="1"/>
      <protection hidden="1"/>
    </xf>
    <xf numFmtId="174" fontId="13" fillId="0" borderId="36" xfId="1" applyNumberFormat="1" applyFont="1" applyFill="1" applyBorder="1" applyAlignment="1" applyProtection="1">
      <alignment wrapText="1"/>
      <protection hidden="1"/>
    </xf>
    <xf numFmtId="174" fontId="13" fillId="0" borderId="37" xfId="1" applyNumberFormat="1" applyFont="1" applyFill="1" applyBorder="1" applyAlignment="1" applyProtection="1">
      <alignment wrapText="1"/>
      <protection hidden="1"/>
    </xf>
    <xf numFmtId="174" fontId="13" fillId="0" borderId="24" xfId="1" applyNumberFormat="1" applyFont="1" applyFill="1" applyBorder="1" applyAlignment="1" applyProtection="1">
      <alignment wrapText="1"/>
      <protection hidden="1"/>
    </xf>
    <xf numFmtId="180" fontId="13" fillId="0" borderId="6" xfId="1" applyNumberFormat="1" applyFont="1" applyFill="1" applyBorder="1" applyAlignment="1" applyProtection="1">
      <alignment wrapText="1"/>
      <protection hidden="1"/>
    </xf>
    <xf numFmtId="180" fontId="13" fillId="0" borderId="28" xfId="1" applyNumberFormat="1" applyFont="1" applyFill="1" applyBorder="1" applyAlignment="1" applyProtection="1">
      <alignment wrapText="1"/>
      <protection hidden="1"/>
    </xf>
    <xf numFmtId="180" fontId="13" fillId="0" borderId="24" xfId="1" applyNumberFormat="1" applyFont="1" applyFill="1" applyBorder="1" applyAlignment="1" applyProtection="1">
      <alignment wrapText="1"/>
      <protection hidden="1"/>
    </xf>
    <xf numFmtId="0" fontId="16" fillId="5" borderId="1" xfId="1" applyNumberFormat="1" applyFont="1" applyFill="1" applyBorder="1" applyAlignment="1" applyProtection="1">
      <alignment vertical="center" wrapText="1"/>
      <protection hidden="1"/>
    </xf>
    <xf numFmtId="0" fontId="16" fillId="5" borderId="6" xfId="1" applyNumberFormat="1" applyFont="1" applyFill="1" applyBorder="1" applyAlignment="1" applyProtection="1">
      <alignment horizontal="justify" vertical="justify" wrapText="1"/>
      <protection hidden="1"/>
    </xf>
    <xf numFmtId="0" fontId="16" fillId="5" borderId="28" xfId="1" applyNumberFormat="1" applyFont="1" applyFill="1" applyBorder="1" applyAlignment="1" applyProtection="1">
      <alignment horizontal="justify" vertical="justify" wrapText="1"/>
      <protection hidden="1"/>
    </xf>
    <xf numFmtId="0" fontId="16" fillId="5" borderId="26" xfId="1" applyNumberFormat="1" applyFont="1" applyFill="1" applyBorder="1" applyAlignment="1" applyProtection="1">
      <alignment horizontal="justify" vertical="justify" wrapText="1"/>
      <protection hidden="1"/>
    </xf>
    <xf numFmtId="0" fontId="23" fillId="5" borderId="6" xfId="1" applyNumberFormat="1" applyFont="1" applyFill="1" applyBorder="1" applyAlignment="1" applyProtection="1">
      <alignment horizontal="justify" vertical="justify" wrapText="1"/>
      <protection hidden="1"/>
    </xf>
    <xf numFmtId="0" fontId="15" fillId="5" borderId="6" xfId="1" applyNumberFormat="1" applyFont="1" applyFill="1" applyBorder="1" applyAlignment="1" applyProtection="1">
      <alignment horizontal="justify" vertical="justify" wrapText="1"/>
      <protection hidden="1"/>
    </xf>
    <xf numFmtId="0" fontId="15" fillId="5" borderId="28" xfId="1" applyNumberFormat="1" applyFont="1" applyFill="1" applyBorder="1" applyAlignment="1" applyProtection="1">
      <alignment horizontal="justify" vertical="justify" wrapText="1"/>
      <protection hidden="1"/>
    </xf>
    <xf numFmtId="0" fontId="15" fillId="5" borderId="26" xfId="1" applyNumberFormat="1" applyFont="1" applyFill="1" applyBorder="1" applyAlignment="1" applyProtection="1">
      <alignment horizontal="justify" vertical="justify" wrapText="1"/>
      <protection hidden="1"/>
    </xf>
    <xf numFmtId="3" fontId="16" fillId="5" borderId="1" xfId="1" applyNumberFormat="1" applyFont="1" applyFill="1" applyBorder="1" applyAlignment="1" applyProtection="1">
      <protection hidden="1"/>
    </xf>
    <xf numFmtId="175" fontId="16" fillId="0" borderId="6" xfId="1" applyNumberFormat="1" applyFont="1" applyFill="1" applyBorder="1" applyAlignment="1" applyProtection="1">
      <alignment horizontal="justify" vertical="justify" wrapText="1"/>
      <protection hidden="1"/>
    </xf>
    <xf numFmtId="175" fontId="16" fillId="0" borderId="28" xfId="1" applyNumberFormat="1" applyFont="1" applyFill="1" applyBorder="1" applyAlignment="1" applyProtection="1">
      <alignment horizontal="justify" vertical="justify" wrapText="1"/>
      <protection hidden="1"/>
    </xf>
    <xf numFmtId="175" fontId="16" fillId="0" borderId="26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1" xfId="1" applyNumberFormat="1" applyFont="1" applyFill="1" applyBorder="1" applyAlignment="1" applyProtection="1">
      <protection hidden="1"/>
    </xf>
    <xf numFmtId="0" fontId="16" fillId="0" borderId="6" xfId="1" applyNumberFormat="1" applyFont="1" applyFill="1" applyBorder="1" applyAlignment="1" applyProtection="1">
      <alignment vertical="center" wrapText="1"/>
      <protection hidden="1"/>
    </xf>
    <xf numFmtId="0" fontId="16" fillId="0" borderId="28" xfId="1" applyNumberFormat="1" applyFont="1" applyFill="1" applyBorder="1" applyAlignment="1" applyProtection="1">
      <alignment vertical="center" wrapText="1"/>
      <protection hidden="1"/>
    </xf>
    <xf numFmtId="0" fontId="16" fillId="0" borderId="26" xfId="1" applyNumberFormat="1" applyFont="1" applyFill="1" applyBorder="1" applyAlignment="1" applyProtection="1">
      <alignment vertical="center" wrapText="1"/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175" fontId="16" fillId="0" borderId="1" xfId="1" applyNumberFormat="1" applyFont="1" applyFill="1" applyBorder="1" applyAlignment="1" applyProtection="1">
      <alignment vertical="center" wrapText="1"/>
      <protection hidden="1"/>
    </xf>
    <xf numFmtId="0" fontId="15" fillId="0" borderId="1" xfId="1" applyNumberFormat="1" applyFont="1" applyFill="1" applyBorder="1" applyAlignment="1" applyProtection="1">
      <alignment horizontal="center" vertical="justify"/>
      <protection hidden="1"/>
    </xf>
    <xf numFmtId="0" fontId="26" fillId="0" borderId="1" xfId="0" applyFont="1" applyBorder="1" applyAlignment="1">
      <alignment vertical="center" wrapText="1"/>
    </xf>
    <xf numFmtId="0" fontId="15" fillId="5" borderId="1" xfId="1" applyNumberFormat="1" applyFont="1" applyFill="1" applyBorder="1" applyAlignment="1" applyProtection="1">
      <alignment vertical="center" wrapText="1"/>
      <protection hidden="1"/>
    </xf>
    <xf numFmtId="175" fontId="16" fillId="5" borderId="1" xfId="1" applyNumberFormat="1" applyFont="1" applyFill="1" applyBorder="1" applyAlignment="1" applyProtection="1">
      <alignment vertical="center" wrapText="1"/>
      <protection hidden="1"/>
    </xf>
    <xf numFmtId="0" fontId="16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28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26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6" xfId="1" applyNumberFormat="1" applyFont="1" applyFill="1" applyBorder="1" applyAlignment="1" applyProtection="1">
      <protection hidden="1"/>
    </xf>
    <xf numFmtId="3" fontId="16" fillId="0" borderId="28" xfId="1" applyNumberFormat="1" applyFont="1" applyFill="1" applyBorder="1" applyAlignment="1" applyProtection="1">
      <protection hidden="1"/>
    </xf>
    <xf numFmtId="3" fontId="16" fillId="0" borderId="26" xfId="1" applyNumberFormat="1" applyFont="1" applyFill="1" applyBorder="1" applyAlignment="1" applyProtection="1">
      <protection hidden="1"/>
    </xf>
    <xf numFmtId="175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28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26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5" fillId="0" borderId="0" xfId="1" applyNumberFormat="1" applyFont="1" applyFill="1" applyBorder="1" applyAlignment="1" applyProtection="1">
      <alignment horizontal="center"/>
      <protection hidden="1"/>
    </xf>
    <xf numFmtId="0" fontId="26" fillId="0" borderId="0" xfId="0" applyFont="1" applyBorder="1" applyAlignment="1"/>
    <xf numFmtId="175" fontId="15" fillId="0" borderId="1" xfId="1" applyNumberFormat="1" applyFont="1" applyFill="1" applyBorder="1" applyAlignment="1" applyProtection="1">
      <alignment vertical="center" wrapText="1"/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3" fontId="15" fillId="5" borderId="1" xfId="1" applyNumberFormat="1" applyFont="1" applyFill="1" applyBorder="1" applyAlignment="1" applyProtection="1">
      <protection hidden="1"/>
    </xf>
    <xf numFmtId="175" fontId="15" fillId="5" borderId="1" xfId="1" applyNumberFormat="1" applyFont="1" applyFill="1" applyBorder="1" applyAlignment="1" applyProtection="1">
      <alignment vertical="center" wrapText="1"/>
      <protection hidden="1"/>
    </xf>
    <xf numFmtId="175" fontId="15" fillId="0" borderId="6" xfId="1" applyNumberFormat="1" applyFont="1" applyFill="1" applyBorder="1" applyAlignment="1" applyProtection="1">
      <alignment horizontal="justify" vertical="justify" wrapText="1"/>
      <protection hidden="1"/>
    </xf>
    <xf numFmtId="175" fontId="15" fillId="0" borderId="28" xfId="1" applyNumberFormat="1" applyFont="1" applyFill="1" applyBorder="1" applyAlignment="1" applyProtection="1">
      <alignment horizontal="justify" vertical="justify" wrapText="1"/>
      <protection hidden="1"/>
    </xf>
    <xf numFmtId="175" fontId="15" fillId="0" borderId="26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6" xfId="1" applyNumberFormat="1" applyFont="1" applyFill="1" applyBorder="1" applyAlignment="1" applyProtection="1">
      <alignment vertical="center" wrapText="1"/>
      <protection hidden="1"/>
    </xf>
    <xf numFmtId="0" fontId="15" fillId="0" borderId="28" xfId="1" applyNumberFormat="1" applyFont="1" applyFill="1" applyBorder="1" applyAlignment="1" applyProtection="1">
      <alignment vertical="center" wrapText="1"/>
      <protection hidden="1"/>
    </xf>
    <xf numFmtId="0" fontId="15" fillId="0" borderId="26" xfId="1" applyNumberFormat="1" applyFont="1" applyFill="1" applyBorder="1" applyAlignment="1" applyProtection="1">
      <alignment vertical="center" wrapText="1"/>
      <protection hidden="1"/>
    </xf>
    <xf numFmtId="0" fontId="16" fillId="3" borderId="28" xfId="1" applyNumberFormat="1" applyFont="1" applyFill="1" applyBorder="1" applyAlignment="1" applyProtection="1">
      <alignment horizontal="justify" vertical="justify" wrapText="1"/>
      <protection hidden="1"/>
    </xf>
    <xf numFmtId="0" fontId="16" fillId="3" borderId="26" xfId="1" applyNumberFormat="1" applyFont="1" applyFill="1" applyBorder="1" applyAlignment="1" applyProtection="1">
      <alignment horizontal="justify" vertical="justify" wrapText="1"/>
      <protection hidden="1"/>
    </xf>
    <xf numFmtId="0" fontId="16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3" borderId="1" xfId="1" applyNumberFormat="1" applyFont="1" applyFill="1" applyBorder="1" applyAlignment="1" applyProtection="1">
      <alignment vertical="center" wrapText="1"/>
      <protection hidden="1"/>
    </xf>
    <xf numFmtId="175" fontId="19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5" borderId="6" xfId="1" applyNumberFormat="1" applyFont="1" applyFill="1" applyBorder="1" applyAlignment="1" applyProtection="1">
      <alignment vertical="center" wrapText="1"/>
      <protection hidden="1"/>
    </xf>
    <xf numFmtId="0" fontId="16" fillId="5" borderId="28" xfId="1" applyNumberFormat="1" applyFont="1" applyFill="1" applyBorder="1" applyAlignment="1" applyProtection="1">
      <alignment vertical="center" wrapText="1"/>
      <protection hidden="1"/>
    </xf>
    <xf numFmtId="0" fontId="16" fillId="5" borderId="26" xfId="1" applyNumberFormat="1" applyFont="1" applyFill="1" applyBorder="1" applyAlignment="1" applyProtection="1">
      <alignment vertical="center" wrapText="1"/>
      <protection hidden="1"/>
    </xf>
    <xf numFmtId="0" fontId="19" fillId="3" borderId="28" xfId="1" applyNumberFormat="1" applyFont="1" applyFill="1" applyBorder="1" applyAlignment="1" applyProtection="1">
      <alignment horizontal="justify" vertical="justify" wrapText="1"/>
      <protection hidden="1"/>
    </xf>
    <xf numFmtId="0" fontId="19" fillId="3" borderId="26" xfId="1" applyNumberFormat="1" applyFont="1" applyFill="1" applyBorder="1" applyAlignment="1" applyProtection="1">
      <alignment horizontal="justify" vertical="justify" wrapText="1"/>
      <protection hidden="1"/>
    </xf>
    <xf numFmtId="0" fontId="19" fillId="3" borderId="6" xfId="1" applyNumberFormat="1" applyFont="1" applyFill="1" applyBorder="1" applyAlignment="1" applyProtection="1">
      <alignment horizontal="left" vertical="justify" wrapText="1"/>
      <protection hidden="1"/>
    </xf>
    <xf numFmtId="0" fontId="19" fillId="3" borderId="28" xfId="1" applyNumberFormat="1" applyFont="1" applyFill="1" applyBorder="1" applyAlignment="1" applyProtection="1">
      <alignment horizontal="left" vertical="justify" wrapText="1"/>
      <protection hidden="1"/>
    </xf>
    <xf numFmtId="0" fontId="19" fillId="3" borderId="26" xfId="1" applyNumberFormat="1" applyFont="1" applyFill="1" applyBorder="1" applyAlignment="1" applyProtection="1">
      <alignment horizontal="left" vertical="justify" wrapText="1"/>
      <protection hidden="1"/>
    </xf>
    <xf numFmtId="0" fontId="16" fillId="3" borderId="6" xfId="1" applyNumberFormat="1" applyFont="1" applyFill="1" applyBorder="1" applyAlignment="1" applyProtection="1">
      <alignment horizontal="justify" vertical="justify" wrapText="1"/>
      <protection hidden="1"/>
    </xf>
    <xf numFmtId="0" fontId="19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3" borderId="1" xfId="1" applyNumberFormat="1" applyFont="1" applyFill="1" applyBorder="1" applyAlignment="1" applyProtection="1">
      <alignment horizontal="center" vertical="justify"/>
      <protection hidden="1"/>
    </xf>
    <xf numFmtId="0" fontId="0" fillId="3" borderId="28" xfId="0" applyFont="1" applyFill="1" applyBorder="1" applyAlignment="1">
      <alignment horizontal="justify" vertical="justify" wrapText="1"/>
    </xf>
    <xf numFmtId="0" fontId="0" fillId="3" borderId="26" xfId="0" applyFont="1" applyFill="1" applyBorder="1" applyAlignment="1">
      <alignment horizontal="justify" vertical="justify" wrapText="1"/>
    </xf>
    <xf numFmtId="0" fontId="16" fillId="3" borderId="6" xfId="1" applyNumberFormat="1" applyFont="1" applyFill="1" applyBorder="1" applyAlignment="1" applyProtection="1">
      <alignment vertical="center" wrapText="1"/>
      <protection hidden="1"/>
    </xf>
    <xf numFmtId="0" fontId="0" fillId="3" borderId="28" xfId="0" applyFont="1" applyFill="1" applyBorder="1" applyAlignment="1">
      <alignment vertical="center" wrapText="1"/>
    </xf>
    <xf numFmtId="0" fontId="0" fillId="3" borderId="26" xfId="0" applyFont="1" applyFill="1" applyBorder="1" applyAlignment="1">
      <alignment vertical="center" wrapText="1"/>
    </xf>
    <xf numFmtId="0" fontId="19" fillId="5" borderId="28" xfId="1" applyNumberFormat="1" applyFont="1" applyFill="1" applyBorder="1" applyAlignment="1" applyProtection="1">
      <alignment horizontal="justify" vertical="justify" wrapText="1"/>
      <protection hidden="1"/>
    </xf>
    <xf numFmtId="0" fontId="19" fillId="5" borderId="26" xfId="1" applyNumberFormat="1" applyFont="1" applyFill="1" applyBorder="1" applyAlignment="1" applyProtection="1">
      <alignment horizontal="justify" vertical="justify" wrapText="1"/>
      <protection hidden="1"/>
    </xf>
    <xf numFmtId="3" fontId="16" fillId="3" borderId="6" xfId="1" applyNumberFormat="1" applyFont="1" applyFill="1" applyBorder="1" applyAlignment="1" applyProtection="1">
      <protection hidden="1"/>
    </xf>
    <xf numFmtId="3" fontId="16" fillId="3" borderId="28" xfId="1" applyNumberFormat="1" applyFont="1" applyFill="1" applyBorder="1" applyAlignment="1" applyProtection="1">
      <protection hidden="1"/>
    </xf>
    <xf numFmtId="3" fontId="16" fillId="3" borderId="26" xfId="1" applyNumberFormat="1" applyFont="1" applyFill="1" applyBorder="1" applyAlignment="1" applyProtection="1">
      <protection hidden="1"/>
    </xf>
    <xf numFmtId="3" fontId="16" fillId="3" borderId="1" xfId="1" applyNumberFormat="1" applyFont="1" applyFill="1" applyBorder="1" applyAlignment="1" applyProtection="1">
      <protection hidden="1"/>
    </xf>
    <xf numFmtId="0" fontId="20" fillId="3" borderId="1" xfId="1" applyNumberFormat="1" applyFont="1" applyFill="1" applyBorder="1" applyAlignment="1" applyProtection="1">
      <alignment vertical="center" wrapText="1"/>
      <protection hidden="1"/>
    </xf>
    <xf numFmtId="3" fontId="20" fillId="3" borderId="1" xfId="1" applyNumberFormat="1" applyFont="1" applyFill="1" applyBorder="1" applyAlignment="1" applyProtection="1">
      <protection hidden="1"/>
    </xf>
    <xf numFmtId="0" fontId="16" fillId="3" borderId="26" xfId="1" applyNumberFormat="1" applyFont="1" applyFill="1" applyBorder="1" applyAlignment="1" applyProtection="1">
      <alignment vertical="center" wrapText="1"/>
      <protection hidden="1"/>
    </xf>
    <xf numFmtId="3" fontId="19" fillId="3" borderId="1" xfId="1" applyNumberFormat="1" applyFont="1" applyFill="1" applyBorder="1" applyAlignment="1" applyProtection="1">
      <protection hidden="1"/>
    </xf>
    <xf numFmtId="0" fontId="16" fillId="3" borderId="28" xfId="1" applyNumberFormat="1" applyFont="1" applyFill="1" applyBorder="1" applyAlignment="1" applyProtection="1">
      <alignment vertical="center" wrapText="1"/>
      <protection hidden="1"/>
    </xf>
    <xf numFmtId="0" fontId="16" fillId="3" borderId="28" xfId="1" applyNumberFormat="1" applyFont="1" applyFill="1" applyBorder="1" applyAlignment="1" applyProtection="1">
      <alignment horizontal="left" vertical="center" wrapText="1"/>
      <protection hidden="1"/>
    </xf>
    <xf numFmtId="0" fontId="0" fillId="3" borderId="28" xfId="0" applyFill="1" applyBorder="1" applyAlignment="1">
      <alignment horizontal="left" vertical="center" wrapText="1"/>
    </xf>
    <xf numFmtId="0" fontId="0" fillId="3" borderId="26" xfId="0" applyFill="1" applyBorder="1" applyAlignment="1">
      <alignment horizontal="left" vertical="center" wrapText="1"/>
    </xf>
    <xf numFmtId="0" fontId="16" fillId="3" borderId="6" xfId="1" applyNumberFormat="1" applyFont="1" applyFill="1" applyBorder="1" applyAlignment="1" applyProtection="1">
      <alignment horizontal="left" vertical="center" wrapText="1"/>
      <protection hidden="1"/>
    </xf>
    <xf numFmtId="0" fontId="16" fillId="3" borderId="26" xfId="1" applyNumberFormat="1" applyFont="1" applyFill="1" applyBorder="1" applyAlignment="1" applyProtection="1">
      <alignment horizontal="left" vertical="center" wrapText="1"/>
      <protection hidden="1"/>
    </xf>
    <xf numFmtId="0" fontId="20" fillId="5" borderId="1" xfId="1" applyNumberFormat="1" applyFont="1" applyFill="1" applyBorder="1" applyAlignment="1" applyProtection="1">
      <alignment vertical="center" wrapText="1"/>
      <protection hidden="1"/>
    </xf>
    <xf numFmtId="3" fontId="20" fillId="5" borderId="1" xfId="1" applyNumberFormat="1" applyFont="1" applyFill="1" applyBorder="1" applyAlignment="1" applyProtection="1">
      <protection hidden="1"/>
    </xf>
    <xf numFmtId="175" fontId="19" fillId="5" borderId="1" xfId="1" applyNumberFormat="1" applyFont="1" applyFill="1" applyBorder="1" applyAlignment="1" applyProtection="1">
      <alignment vertical="center" wrapText="1"/>
      <protection hidden="1"/>
    </xf>
    <xf numFmtId="0" fontId="19" fillId="3" borderId="6" xfId="1" applyNumberFormat="1" applyFont="1" applyFill="1" applyBorder="1" applyAlignment="1" applyProtection="1">
      <alignment vertical="center" wrapText="1"/>
      <protection hidden="1"/>
    </xf>
    <xf numFmtId="0" fontId="19" fillId="3" borderId="28" xfId="1" applyNumberFormat="1" applyFont="1" applyFill="1" applyBorder="1" applyAlignment="1" applyProtection="1">
      <alignment vertical="center" wrapText="1"/>
      <protection hidden="1"/>
    </xf>
    <xf numFmtId="0" fontId="19" fillId="3" borderId="26" xfId="1" applyNumberFormat="1" applyFont="1" applyFill="1" applyBorder="1" applyAlignment="1" applyProtection="1">
      <alignment vertical="center" wrapText="1"/>
      <protection hidden="1"/>
    </xf>
    <xf numFmtId="3" fontId="19" fillId="3" borderId="6" xfId="1" applyNumberFormat="1" applyFont="1" applyFill="1" applyBorder="1" applyAlignment="1" applyProtection="1">
      <protection hidden="1"/>
    </xf>
    <xf numFmtId="3" fontId="19" fillId="3" borderId="28" xfId="1" applyNumberFormat="1" applyFont="1" applyFill="1" applyBorder="1" applyAlignment="1" applyProtection="1">
      <protection hidden="1"/>
    </xf>
    <xf numFmtId="3" fontId="19" fillId="3" borderId="26" xfId="1" applyNumberFormat="1" applyFont="1" applyFill="1" applyBorder="1" applyAlignment="1" applyProtection="1">
      <protection hidden="1"/>
    </xf>
    <xf numFmtId="0" fontId="20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3" borderId="6" xfId="1" applyNumberFormat="1" applyFont="1" applyFill="1" applyBorder="1" applyAlignment="1" applyProtection="1">
      <alignment horizontal="left" vertical="justify" wrapText="1"/>
      <protection hidden="1"/>
    </xf>
    <xf numFmtId="0" fontId="16" fillId="3" borderId="28" xfId="1" applyNumberFormat="1" applyFont="1" applyFill="1" applyBorder="1" applyAlignment="1" applyProtection="1">
      <alignment horizontal="left" vertical="justify" wrapText="1"/>
      <protection hidden="1"/>
    </xf>
    <xf numFmtId="0" fontId="16" fillId="3" borderId="26" xfId="1" applyNumberFormat="1" applyFont="1" applyFill="1" applyBorder="1" applyAlignment="1" applyProtection="1">
      <alignment horizontal="left" vertical="justify" wrapText="1"/>
      <protection hidden="1"/>
    </xf>
    <xf numFmtId="0" fontId="15" fillId="3" borderId="0" xfId="1" applyNumberFormat="1" applyFont="1" applyFill="1" applyBorder="1" applyAlignment="1" applyProtection="1">
      <alignment horizontal="center" wrapText="1"/>
      <protection hidden="1"/>
    </xf>
    <xf numFmtId="0" fontId="26" fillId="3" borderId="0" xfId="0" applyFont="1" applyFill="1" applyBorder="1" applyAlignment="1">
      <alignment wrapText="1"/>
    </xf>
    <xf numFmtId="175" fontId="15" fillId="3" borderId="1" xfId="1" applyNumberFormat="1" applyFont="1" applyFill="1" applyBorder="1" applyAlignment="1" applyProtection="1">
      <alignment vertical="center" wrapText="1"/>
      <protection hidden="1"/>
    </xf>
    <xf numFmtId="3" fontId="15" fillId="3" borderId="1" xfId="1" applyNumberFormat="1" applyFont="1" applyFill="1" applyBorder="1" applyAlignment="1" applyProtection="1">
      <protection hidden="1"/>
    </xf>
    <xf numFmtId="175" fontId="16" fillId="3" borderId="6" xfId="1" applyNumberFormat="1" applyFont="1" applyFill="1" applyBorder="1" applyAlignment="1" applyProtection="1">
      <alignment vertical="center" wrapText="1"/>
      <protection hidden="1"/>
    </xf>
    <xf numFmtId="175" fontId="16" fillId="3" borderId="28" xfId="1" applyNumberFormat="1" applyFont="1" applyFill="1" applyBorder="1" applyAlignment="1" applyProtection="1">
      <alignment vertical="center" wrapText="1"/>
      <protection hidden="1"/>
    </xf>
    <xf numFmtId="175" fontId="16" fillId="3" borderId="26" xfId="1" applyNumberFormat="1" applyFont="1" applyFill="1" applyBorder="1" applyAlignment="1" applyProtection="1">
      <alignment vertical="center" wrapText="1"/>
      <protection hidden="1"/>
    </xf>
    <xf numFmtId="175" fontId="13" fillId="3" borderId="1" xfId="1" applyNumberFormat="1" applyFont="1" applyFill="1" applyBorder="1" applyAlignment="1" applyProtection="1">
      <alignment vertical="center" wrapText="1"/>
      <protection hidden="1"/>
    </xf>
    <xf numFmtId="0" fontId="20" fillId="3" borderId="6" xfId="1" applyNumberFormat="1" applyFont="1" applyFill="1" applyBorder="1" applyAlignment="1" applyProtection="1">
      <alignment vertical="center" wrapText="1"/>
      <protection hidden="1"/>
    </xf>
    <xf numFmtId="0" fontId="20" fillId="3" borderId="28" xfId="1" applyNumberFormat="1" applyFont="1" applyFill="1" applyBorder="1" applyAlignment="1" applyProtection="1">
      <alignment vertical="center" wrapText="1"/>
      <protection hidden="1"/>
    </xf>
    <xf numFmtId="0" fontId="20" fillId="3" borderId="26" xfId="1" applyNumberFormat="1" applyFont="1" applyFill="1" applyBorder="1" applyAlignment="1" applyProtection="1">
      <alignment vertical="center" wrapText="1"/>
      <protection hidden="1"/>
    </xf>
    <xf numFmtId="0" fontId="20" fillId="3" borderId="1" xfId="1" applyNumberFormat="1" applyFont="1" applyFill="1" applyBorder="1" applyAlignment="1" applyProtection="1">
      <alignment horizontal="left" vertical="center" wrapText="1"/>
      <protection hidden="1"/>
    </xf>
  </cellXfs>
  <cellStyles count="7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H51"/>
  <sheetViews>
    <sheetView view="pageBreakPreview" zoomScale="87" zoomScaleNormal="80" zoomScaleSheetLayoutView="87" workbookViewId="0">
      <selection activeCell="E15" sqref="E15"/>
    </sheetView>
  </sheetViews>
  <sheetFormatPr defaultRowHeight="11.25"/>
  <cols>
    <col min="1" max="1" width="43.83203125" style="337" customWidth="1"/>
    <col min="2" max="2" width="75" style="338" customWidth="1"/>
    <col min="3" max="3" width="24" style="339" customWidth="1"/>
    <col min="4" max="4" width="25" style="340" customWidth="1"/>
    <col min="5" max="5" width="24.1640625" style="340" customWidth="1"/>
    <col min="6" max="6" width="9.33203125" style="340"/>
    <col min="7" max="8" width="13.33203125" style="340" bestFit="1" customWidth="1"/>
    <col min="9" max="16384" width="9.33203125" style="340"/>
  </cols>
  <sheetData>
    <row r="1" spans="1:5" ht="18.75">
      <c r="D1" s="461" t="s">
        <v>22</v>
      </c>
      <c r="E1" s="461"/>
    </row>
    <row r="2" spans="1:5" ht="18.75">
      <c r="D2" s="461" t="s">
        <v>24</v>
      </c>
      <c r="E2" s="461"/>
    </row>
    <row r="3" spans="1:5" ht="18.75">
      <c r="D3" s="461" t="s">
        <v>30</v>
      </c>
      <c r="E3" s="461"/>
    </row>
    <row r="4" spans="1:5" ht="18.75">
      <c r="D4" s="456" t="s">
        <v>265</v>
      </c>
      <c r="E4" s="341"/>
    </row>
    <row r="5" spans="1:5" ht="18.75" hidden="1">
      <c r="D5" s="342"/>
      <c r="E5" s="341"/>
    </row>
    <row r="6" spans="1:5" ht="18.75" hidden="1">
      <c r="D6" s="343"/>
      <c r="E6" s="341"/>
    </row>
    <row r="7" spans="1:5" ht="18.75" hidden="1">
      <c r="D7" s="343"/>
      <c r="E7" s="341"/>
    </row>
    <row r="8" spans="1:5" ht="18.75">
      <c r="D8" s="341"/>
      <c r="E8" s="341"/>
    </row>
    <row r="10" spans="1:5" ht="39" customHeight="1">
      <c r="A10" s="462" t="s">
        <v>194</v>
      </c>
      <c r="B10" s="463"/>
      <c r="C10" s="463"/>
      <c r="D10" s="463"/>
      <c r="E10" s="463"/>
    </row>
    <row r="11" spans="1:5" ht="20.25">
      <c r="A11" s="463" t="s">
        <v>195</v>
      </c>
      <c r="B11" s="462"/>
      <c r="C11" s="462"/>
      <c r="D11" s="462"/>
      <c r="E11" s="462"/>
    </row>
    <row r="12" spans="1:5" ht="20.25">
      <c r="A12" s="344"/>
      <c r="B12" s="345"/>
      <c r="C12" s="346"/>
      <c r="D12" s="347"/>
      <c r="E12" s="348" t="s">
        <v>19</v>
      </c>
    </row>
    <row r="15" spans="1:5" s="351" customFormat="1" ht="55.5" customHeight="1">
      <c r="A15" s="349" t="s">
        <v>1</v>
      </c>
      <c r="B15" s="350" t="s">
        <v>0</v>
      </c>
      <c r="C15" s="350" t="s">
        <v>243</v>
      </c>
      <c r="D15" s="350" t="s">
        <v>27</v>
      </c>
      <c r="E15" s="350" t="s">
        <v>189</v>
      </c>
    </row>
    <row r="16" spans="1:5" ht="37.5" hidden="1">
      <c r="A16" s="352" t="s">
        <v>20</v>
      </c>
      <c r="B16" s="353" t="s">
        <v>2</v>
      </c>
      <c r="C16" s="354"/>
      <c r="D16" s="354"/>
      <c r="E16" s="354"/>
    </row>
    <row r="17" spans="1:8" ht="37.5">
      <c r="A17" s="352" t="s">
        <v>4</v>
      </c>
      <c r="B17" s="353" t="s">
        <v>3</v>
      </c>
      <c r="C17" s="354">
        <f>C18</f>
        <v>1794904.1500000004</v>
      </c>
      <c r="D17" s="354">
        <f>D18</f>
        <v>0</v>
      </c>
      <c r="E17" s="354">
        <f>E18</f>
        <v>0</v>
      </c>
    </row>
    <row r="18" spans="1:8" ht="37.5" customHeight="1">
      <c r="A18" s="352" t="s">
        <v>6</v>
      </c>
      <c r="B18" s="353" t="s">
        <v>5</v>
      </c>
      <c r="C18" s="354">
        <f>C19+C23</f>
        <v>1794904.1500000004</v>
      </c>
      <c r="D18" s="354">
        <f>D19+D23</f>
        <v>0</v>
      </c>
      <c r="E18" s="354">
        <f>E19+E23</f>
        <v>0</v>
      </c>
      <c r="G18" s="355"/>
      <c r="H18" s="355"/>
    </row>
    <row r="19" spans="1:8" ht="18.75">
      <c r="A19" s="352" t="s">
        <v>8</v>
      </c>
      <c r="B19" s="353" t="s">
        <v>7</v>
      </c>
      <c r="C19" s="354">
        <f>C20</f>
        <v>-6291330</v>
      </c>
      <c r="D19" s="354">
        <f t="shared" ref="D19:E21" si="0">D20</f>
        <v>-5072300</v>
      </c>
      <c r="E19" s="354">
        <f t="shared" si="0"/>
        <v>-5500200</v>
      </c>
    </row>
    <row r="20" spans="1:8" ht="18.75">
      <c r="A20" s="352" t="s">
        <v>10</v>
      </c>
      <c r="B20" s="353" t="s">
        <v>9</v>
      </c>
      <c r="C20" s="354">
        <f>C21</f>
        <v>-6291330</v>
      </c>
      <c r="D20" s="354">
        <f t="shared" si="0"/>
        <v>-5072300</v>
      </c>
      <c r="E20" s="354">
        <f t="shared" si="0"/>
        <v>-5500200</v>
      </c>
    </row>
    <row r="21" spans="1:8" ht="37.5">
      <c r="A21" s="352" t="s">
        <v>12</v>
      </c>
      <c r="B21" s="353" t="s">
        <v>11</v>
      </c>
      <c r="C21" s="354">
        <f>C22</f>
        <v>-6291330</v>
      </c>
      <c r="D21" s="354">
        <f t="shared" si="0"/>
        <v>-5072300</v>
      </c>
      <c r="E21" s="354">
        <f t="shared" si="0"/>
        <v>-5500200</v>
      </c>
    </row>
    <row r="22" spans="1:8" ht="37.5">
      <c r="A22" s="352" t="s">
        <v>25</v>
      </c>
      <c r="B22" s="353" t="s">
        <v>28</v>
      </c>
      <c r="C22" s="354">
        <f>'Доходы прил 2'!C10*(-1)</f>
        <v>-6291330</v>
      </c>
      <c r="D22" s="354">
        <f>'Доходы прил 2'!D10*(-1)</f>
        <v>-5072300</v>
      </c>
      <c r="E22" s="354">
        <f>'Доходы прил 2'!E10*(-1)</f>
        <v>-5500200</v>
      </c>
    </row>
    <row r="23" spans="1:8" ht="18.75">
      <c r="A23" s="352" t="s">
        <v>14</v>
      </c>
      <c r="B23" s="353" t="s">
        <v>13</v>
      </c>
      <c r="C23" s="356">
        <f>C24</f>
        <v>8086234.1500000004</v>
      </c>
      <c r="D23" s="354">
        <f t="shared" ref="D23:E25" si="1">D24</f>
        <v>5072300</v>
      </c>
      <c r="E23" s="354">
        <f t="shared" si="1"/>
        <v>5500200</v>
      </c>
    </row>
    <row r="24" spans="1:8" ht="18.75">
      <c r="A24" s="352" t="s">
        <v>16</v>
      </c>
      <c r="B24" s="353" t="s">
        <v>15</v>
      </c>
      <c r="C24" s="356">
        <f>C25</f>
        <v>8086234.1500000004</v>
      </c>
      <c r="D24" s="354">
        <f t="shared" si="1"/>
        <v>5072300</v>
      </c>
      <c r="E24" s="354">
        <f t="shared" si="1"/>
        <v>5500200</v>
      </c>
    </row>
    <row r="25" spans="1:8" ht="39.75" customHeight="1">
      <c r="A25" s="352" t="s">
        <v>18</v>
      </c>
      <c r="B25" s="353" t="s">
        <v>17</v>
      </c>
      <c r="C25" s="356">
        <f>C26</f>
        <v>8086234.1500000004</v>
      </c>
      <c r="D25" s="354">
        <f t="shared" si="1"/>
        <v>5072300</v>
      </c>
      <c r="E25" s="354">
        <f t="shared" si="1"/>
        <v>5500200</v>
      </c>
    </row>
    <row r="26" spans="1:8" ht="39.75" customHeight="1">
      <c r="A26" s="352" t="s">
        <v>26</v>
      </c>
      <c r="B26" s="353" t="s">
        <v>29</v>
      </c>
      <c r="C26" s="354">
        <f>'Приложение 5.'!X10</f>
        <v>8086234.1500000004</v>
      </c>
      <c r="D26" s="354">
        <f>'Приложение 5.'!Y10</f>
        <v>5072300</v>
      </c>
      <c r="E26" s="354">
        <f>'Приложение 5.'!Z10</f>
        <v>5500200</v>
      </c>
    </row>
    <row r="27" spans="1:8" ht="39.75" customHeight="1">
      <c r="A27" s="352"/>
      <c r="B27" s="353" t="s">
        <v>21</v>
      </c>
      <c r="C27" s="354">
        <v>0</v>
      </c>
      <c r="D27" s="354">
        <v>0</v>
      </c>
      <c r="E27" s="354">
        <v>0</v>
      </c>
    </row>
    <row r="28" spans="1:8">
      <c r="B28" s="357"/>
      <c r="C28" s="358"/>
      <c r="D28" s="355"/>
      <c r="E28" s="355"/>
    </row>
    <row r="29" spans="1:8">
      <c r="B29" s="357"/>
      <c r="C29" s="358"/>
      <c r="D29" s="355"/>
      <c r="E29" s="355"/>
    </row>
    <row r="30" spans="1:8">
      <c r="B30" s="357"/>
      <c r="C30" s="358"/>
      <c r="D30" s="355"/>
      <c r="E30" s="355"/>
    </row>
    <row r="31" spans="1:8">
      <c r="B31" s="357"/>
      <c r="C31" s="358"/>
      <c r="D31" s="355"/>
      <c r="E31" s="355"/>
    </row>
    <row r="32" spans="1:8">
      <c r="B32" s="357"/>
      <c r="C32" s="358"/>
      <c r="D32" s="355"/>
      <c r="E32" s="355"/>
    </row>
    <row r="33" spans="2:5">
      <c r="B33" s="357"/>
      <c r="C33" s="358"/>
      <c r="D33" s="355"/>
      <c r="E33" s="355"/>
    </row>
    <row r="34" spans="2:5">
      <c r="B34" s="357"/>
      <c r="C34" s="358"/>
      <c r="D34" s="355"/>
      <c r="E34" s="355"/>
    </row>
    <row r="35" spans="2:5">
      <c r="B35" s="357"/>
      <c r="C35" s="358"/>
      <c r="D35" s="355"/>
      <c r="E35" s="355"/>
    </row>
    <row r="36" spans="2:5">
      <c r="B36" s="357"/>
      <c r="C36" s="358"/>
      <c r="D36" s="355"/>
      <c r="E36" s="355"/>
    </row>
    <row r="37" spans="2:5">
      <c r="B37" s="357"/>
      <c r="C37" s="358"/>
      <c r="D37" s="355"/>
      <c r="E37" s="355"/>
    </row>
    <row r="38" spans="2:5">
      <c r="B38" s="357"/>
      <c r="C38" s="358"/>
      <c r="D38" s="355"/>
      <c r="E38" s="355"/>
    </row>
    <row r="39" spans="2:5">
      <c r="B39" s="357"/>
      <c r="C39" s="358"/>
      <c r="D39" s="355"/>
      <c r="E39" s="355"/>
    </row>
    <row r="40" spans="2:5">
      <c r="B40" s="357"/>
      <c r="C40" s="358"/>
      <c r="D40" s="355"/>
      <c r="E40" s="355"/>
    </row>
    <row r="41" spans="2:5">
      <c r="B41" s="357"/>
      <c r="C41" s="358"/>
      <c r="D41" s="355"/>
      <c r="E41" s="355"/>
    </row>
    <row r="42" spans="2:5">
      <c r="B42" s="357"/>
      <c r="C42" s="358"/>
      <c r="D42" s="355"/>
      <c r="E42" s="355"/>
    </row>
    <row r="43" spans="2:5">
      <c r="B43" s="357"/>
      <c r="C43" s="358"/>
      <c r="D43" s="355"/>
      <c r="E43" s="355"/>
    </row>
    <row r="44" spans="2:5">
      <c r="B44" s="357"/>
      <c r="C44" s="358"/>
      <c r="D44" s="355"/>
      <c r="E44" s="355"/>
    </row>
    <row r="45" spans="2:5">
      <c r="B45" s="357"/>
      <c r="C45" s="358"/>
      <c r="D45" s="355"/>
      <c r="E45" s="355"/>
    </row>
    <row r="46" spans="2:5">
      <c r="B46" s="357"/>
      <c r="C46" s="358"/>
      <c r="D46" s="355"/>
      <c r="E46" s="355"/>
    </row>
    <row r="47" spans="2:5">
      <c r="B47" s="357"/>
      <c r="C47" s="358"/>
      <c r="D47" s="355"/>
      <c r="E47" s="355"/>
    </row>
    <row r="48" spans="2:5">
      <c r="B48" s="357"/>
      <c r="C48" s="358"/>
      <c r="D48" s="355"/>
      <c r="E48" s="355"/>
    </row>
    <row r="49" spans="2:5">
      <c r="B49" s="357"/>
      <c r="C49" s="358"/>
      <c r="D49" s="355"/>
      <c r="E49" s="355"/>
    </row>
    <row r="50" spans="2:5">
      <c r="B50" s="357"/>
    </row>
    <row r="51" spans="2:5">
      <c r="B51" s="357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2" top="0.55118110236220474" bottom="0.47244094488188981" header="0" footer="0"/>
  <pageSetup paperSize="9"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E64"/>
  <sheetViews>
    <sheetView view="pageBreakPreview" zoomScale="80" zoomScaleNormal="80" zoomScaleSheetLayoutView="80" workbookViewId="0">
      <selection activeCell="D4" sqref="D4"/>
    </sheetView>
  </sheetViews>
  <sheetFormatPr defaultRowHeight="15.75"/>
  <cols>
    <col min="1" max="1" width="31.5" style="3" customWidth="1"/>
    <col min="2" max="2" width="96.33203125" style="4" customWidth="1"/>
    <col min="3" max="4" width="17.1640625" style="7" customWidth="1"/>
    <col min="5" max="5" width="18" style="7" customWidth="1"/>
  </cols>
  <sheetData>
    <row r="1" spans="1:5">
      <c r="C1" s="5"/>
      <c r="D1" s="5"/>
      <c r="E1" s="6" t="s">
        <v>223</v>
      </c>
    </row>
    <row r="2" spans="1:5">
      <c r="C2" s="5"/>
      <c r="D2" s="5"/>
      <c r="E2" s="5" t="s">
        <v>24</v>
      </c>
    </row>
    <row r="3" spans="1:5">
      <c r="C3" s="5"/>
      <c r="D3" s="5"/>
      <c r="E3" s="5" t="s">
        <v>31</v>
      </c>
    </row>
    <row r="4" spans="1:5">
      <c r="C4" s="5"/>
      <c r="D4" s="457" t="str">
        <f>'Приложение 1'!D4</f>
        <v>от 17.08.2022 года  № 90</v>
      </c>
      <c r="E4" s="5"/>
    </row>
    <row r="6" spans="1:5" ht="39.75" customHeight="1">
      <c r="A6" s="464" t="s">
        <v>222</v>
      </c>
      <c r="B6" s="464"/>
      <c r="C6" s="464"/>
      <c r="D6" s="464"/>
      <c r="E6" s="464"/>
    </row>
    <row r="7" spans="1:5">
      <c r="E7" s="7" t="s">
        <v>19</v>
      </c>
    </row>
    <row r="8" spans="1:5" ht="48" customHeight="1">
      <c r="A8" s="465" t="s">
        <v>32</v>
      </c>
      <c r="B8" s="466" t="s">
        <v>33</v>
      </c>
      <c r="C8" s="8" t="s">
        <v>23</v>
      </c>
      <c r="D8" s="8" t="s">
        <v>27</v>
      </c>
      <c r="E8" s="8" t="s">
        <v>189</v>
      </c>
    </row>
    <row r="9" spans="1:5" ht="16.5" hidden="1" customHeight="1">
      <c r="A9" s="465"/>
      <c r="B9" s="466"/>
      <c r="C9" s="8" t="s">
        <v>34</v>
      </c>
      <c r="D9" s="8" t="s">
        <v>34</v>
      </c>
      <c r="E9" s="8" t="s">
        <v>34</v>
      </c>
    </row>
    <row r="10" spans="1:5" s="9" customFormat="1" ht="31.5">
      <c r="A10" s="224" t="s">
        <v>35</v>
      </c>
      <c r="B10" s="205" t="s">
        <v>36</v>
      </c>
      <c r="C10" s="206">
        <f>C11+C47</f>
        <v>6291330</v>
      </c>
      <c r="D10" s="206">
        <f>D11+D47</f>
        <v>5072300</v>
      </c>
      <c r="E10" s="206">
        <f>E11+E47</f>
        <v>5500200</v>
      </c>
    </row>
    <row r="11" spans="1:5" s="9" customFormat="1">
      <c r="A11" s="224" t="s">
        <v>37</v>
      </c>
      <c r="B11" s="205" t="s">
        <v>38</v>
      </c>
      <c r="C11" s="206">
        <f>C12+C18+C28+C32+C43</f>
        <v>1785450</v>
      </c>
      <c r="D11" s="206">
        <f>D12+D18+D28+D32</f>
        <v>1762000</v>
      </c>
      <c r="E11" s="206">
        <f>E12+E18+E28+E32</f>
        <v>1808000</v>
      </c>
    </row>
    <row r="12" spans="1:5" s="9" customFormat="1">
      <c r="A12" s="224" t="s">
        <v>39</v>
      </c>
      <c r="B12" s="205" t="s">
        <v>40</v>
      </c>
      <c r="C12" s="206">
        <f>C13</f>
        <v>224000</v>
      </c>
      <c r="D12" s="206">
        <f>D13</f>
        <v>231000</v>
      </c>
      <c r="E12" s="206">
        <f>E13</f>
        <v>238000</v>
      </c>
    </row>
    <row r="13" spans="1:5" s="9" customFormat="1">
      <c r="A13" s="224" t="s">
        <v>41</v>
      </c>
      <c r="B13" s="205" t="s">
        <v>42</v>
      </c>
      <c r="C13" s="206">
        <f>C14+C16</f>
        <v>224000</v>
      </c>
      <c r="D13" s="206">
        <f>D14+D16</f>
        <v>231000</v>
      </c>
      <c r="E13" s="206">
        <f>E14+E16</f>
        <v>238000</v>
      </c>
    </row>
    <row r="14" spans="1:5" s="9" customFormat="1" ht="63">
      <c r="A14" s="224" t="s">
        <v>43</v>
      </c>
      <c r="B14" s="205" t="s">
        <v>44</v>
      </c>
      <c r="C14" s="206">
        <f>C15</f>
        <v>220000</v>
      </c>
      <c r="D14" s="206">
        <f>D15</f>
        <v>227000</v>
      </c>
      <c r="E14" s="206">
        <f>E15</f>
        <v>234000</v>
      </c>
    </row>
    <row r="15" spans="1:5" s="9" customFormat="1" ht="94.5">
      <c r="A15" s="225" t="s">
        <v>45</v>
      </c>
      <c r="B15" s="205" t="s">
        <v>207</v>
      </c>
      <c r="C15" s="206">
        <v>220000</v>
      </c>
      <c r="D15" s="206">
        <v>227000</v>
      </c>
      <c r="E15" s="206">
        <v>234000</v>
      </c>
    </row>
    <row r="16" spans="1:5" ht="31.5">
      <c r="A16" s="224" t="s">
        <v>46</v>
      </c>
      <c r="B16" s="205" t="s">
        <v>47</v>
      </c>
      <c r="C16" s="206">
        <f>C17</f>
        <v>4000</v>
      </c>
      <c r="D16" s="206">
        <f>D17</f>
        <v>4000</v>
      </c>
      <c r="E16" s="206">
        <f>E17</f>
        <v>4000</v>
      </c>
    </row>
    <row r="17" spans="1:5" ht="63">
      <c r="A17" s="225" t="s">
        <v>48</v>
      </c>
      <c r="B17" s="205" t="s">
        <v>208</v>
      </c>
      <c r="C17" s="206">
        <v>4000</v>
      </c>
      <c r="D17" s="206">
        <v>4000</v>
      </c>
      <c r="E17" s="206">
        <v>4000</v>
      </c>
    </row>
    <row r="18" spans="1:5" ht="31.5">
      <c r="A18" s="224" t="s">
        <v>49</v>
      </c>
      <c r="B18" s="205" t="s">
        <v>50</v>
      </c>
      <c r="C18" s="206">
        <f>C19</f>
        <v>686000</v>
      </c>
      <c r="D18" s="206">
        <f>D19</f>
        <v>702000</v>
      </c>
      <c r="E18" s="206">
        <f>E19</f>
        <v>717000</v>
      </c>
    </row>
    <row r="19" spans="1:5" s="9" customFormat="1" ht="31.5">
      <c r="A19" s="224" t="s">
        <v>51</v>
      </c>
      <c r="B19" s="205" t="s">
        <v>52</v>
      </c>
      <c r="C19" s="206">
        <f>C20+C22+C24+C27</f>
        <v>686000</v>
      </c>
      <c r="D19" s="206">
        <f>D20+D22+D24+D27</f>
        <v>702000</v>
      </c>
      <c r="E19" s="206">
        <f>E20+E22+E24+E27</f>
        <v>717000</v>
      </c>
    </row>
    <row r="20" spans="1:5" s="9" customFormat="1" ht="63">
      <c r="A20" s="225" t="s">
        <v>53</v>
      </c>
      <c r="B20" s="205" t="s">
        <v>54</v>
      </c>
      <c r="C20" s="206">
        <f>C21</f>
        <v>310000</v>
      </c>
      <c r="D20" s="206">
        <f>D21</f>
        <v>314000</v>
      </c>
      <c r="E20" s="206">
        <f>E21</f>
        <v>316000</v>
      </c>
    </row>
    <row r="21" spans="1:5" ht="94.5">
      <c r="A21" s="225" t="s">
        <v>55</v>
      </c>
      <c r="B21" s="205" t="s">
        <v>56</v>
      </c>
      <c r="C21" s="206">
        <v>310000</v>
      </c>
      <c r="D21" s="206">
        <v>314000</v>
      </c>
      <c r="E21" s="206">
        <v>316000</v>
      </c>
    </row>
    <row r="22" spans="1:5" ht="78.75">
      <c r="A22" s="225" t="s">
        <v>57</v>
      </c>
      <c r="B22" s="205" t="s">
        <v>58</v>
      </c>
      <c r="C22" s="206">
        <f>C23</f>
        <v>2000</v>
      </c>
      <c r="D22" s="206">
        <f>D23</f>
        <v>2000</v>
      </c>
      <c r="E22" s="206">
        <f>E23</f>
        <v>2000</v>
      </c>
    </row>
    <row r="23" spans="1:5" ht="110.25">
      <c r="A23" s="225" t="s">
        <v>59</v>
      </c>
      <c r="B23" s="205" t="s">
        <v>60</v>
      </c>
      <c r="C23" s="206">
        <v>2000</v>
      </c>
      <c r="D23" s="206">
        <v>2000</v>
      </c>
      <c r="E23" s="206">
        <v>2000</v>
      </c>
    </row>
    <row r="24" spans="1:5" ht="63">
      <c r="A24" s="225" t="s">
        <v>61</v>
      </c>
      <c r="B24" s="205" t="s">
        <v>62</v>
      </c>
      <c r="C24" s="206">
        <f>C25</f>
        <v>413000</v>
      </c>
      <c r="D24" s="206">
        <f>D25</f>
        <v>425000</v>
      </c>
      <c r="E24" s="206">
        <f>E25</f>
        <v>440000</v>
      </c>
    </row>
    <row r="25" spans="1:5" s="9" customFormat="1" ht="94.5">
      <c r="A25" s="225" t="s">
        <v>63</v>
      </c>
      <c r="B25" s="205" t="s">
        <v>64</v>
      </c>
      <c r="C25" s="206">
        <v>413000</v>
      </c>
      <c r="D25" s="206">
        <v>425000</v>
      </c>
      <c r="E25" s="206">
        <v>440000</v>
      </c>
    </row>
    <row r="26" spans="1:5" s="10" customFormat="1" ht="63">
      <c r="A26" s="225" t="s">
        <v>65</v>
      </c>
      <c r="B26" s="205" t="s">
        <v>66</v>
      </c>
      <c r="C26" s="206">
        <f>C27</f>
        <v>-39000</v>
      </c>
      <c r="D26" s="206">
        <f>D27</f>
        <v>-39000</v>
      </c>
      <c r="E26" s="206">
        <f>E27</f>
        <v>-41000</v>
      </c>
    </row>
    <row r="27" spans="1:5" s="9" customFormat="1" ht="94.5">
      <c r="A27" s="225" t="s">
        <v>67</v>
      </c>
      <c r="B27" s="205" t="s">
        <v>68</v>
      </c>
      <c r="C27" s="206">
        <v>-39000</v>
      </c>
      <c r="D27" s="206">
        <v>-39000</v>
      </c>
      <c r="E27" s="206">
        <v>-41000</v>
      </c>
    </row>
    <row r="28" spans="1:5" s="9" customFormat="1">
      <c r="A28" s="224" t="s">
        <v>69</v>
      </c>
      <c r="B28" s="205" t="s">
        <v>70</v>
      </c>
      <c r="C28" s="206">
        <f>C29</f>
        <v>10000</v>
      </c>
      <c r="D28" s="206">
        <f>D29</f>
        <v>30000</v>
      </c>
      <c r="E28" s="206">
        <f>E29</f>
        <v>20000</v>
      </c>
    </row>
    <row r="29" spans="1:5" s="9" customFormat="1">
      <c r="A29" s="224" t="s">
        <v>71</v>
      </c>
      <c r="B29" s="205" t="s">
        <v>72</v>
      </c>
      <c r="C29" s="206">
        <f t="shared" ref="C29:E30" si="0">C30</f>
        <v>10000</v>
      </c>
      <c r="D29" s="206">
        <f t="shared" si="0"/>
        <v>30000</v>
      </c>
      <c r="E29" s="206">
        <f t="shared" si="0"/>
        <v>20000</v>
      </c>
    </row>
    <row r="30" spans="1:5" s="9" customFormat="1">
      <c r="A30" s="224" t="s">
        <v>73</v>
      </c>
      <c r="B30" s="205" t="s">
        <v>72</v>
      </c>
      <c r="C30" s="206">
        <f t="shared" si="0"/>
        <v>10000</v>
      </c>
      <c r="D30" s="206">
        <f t="shared" si="0"/>
        <v>30000</v>
      </c>
      <c r="E30" s="206">
        <f t="shared" si="0"/>
        <v>20000</v>
      </c>
    </row>
    <row r="31" spans="1:5" ht="31.5">
      <c r="A31" s="225" t="s">
        <v>74</v>
      </c>
      <c r="B31" s="205" t="s">
        <v>209</v>
      </c>
      <c r="C31" s="206">
        <v>10000</v>
      </c>
      <c r="D31" s="206">
        <v>30000</v>
      </c>
      <c r="E31" s="206">
        <v>20000</v>
      </c>
    </row>
    <row r="32" spans="1:5">
      <c r="A32" s="224" t="s">
        <v>75</v>
      </c>
      <c r="B32" s="205" t="s">
        <v>76</v>
      </c>
      <c r="C32" s="206">
        <f>C33+C36</f>
        <v>767000</v>
      </c>
      <c r="D32" s="206">
        <f>D33+D36</f>
        <v>799000</v>
      </c>
      <c r="E32" s="206">
        <f>E33+E36</f>
        <v>833000</v>
      </c>
    </row>
    <row r="33" spans="1:5">
      <c r="A33" s="224" t="s">
        <v>77</v>
      </c>
      <c r="B33" s="205" t="s">
        <v>78</v>
      </c>
      <c r="C33" s="206">
        <f t="shared" ref="C33:E34" si="1">C34</f>
        <v>13000</v>
      </c>
      <c r="D33" s="206">
        <f t="shared" si="1"/>
        <v>13000</v>
      </c>
      <c r="E33" s="206">
        <f t="shared" si="1"/>
        <v>13000</v>
      </c>
    </row>
    <row r="34" spans="1:5" ht="31.5">
      <c r="A34" s="224" t="s">
        <v>79</v>
      </c>
      <c r="B34" s="205" t="s">
        <v>80</v>
      </c>
      <c r="C34" s="206">
        <f t="shared" si="1"/>
        <v>13000</v>
      </c>
      <c r="D34" s="206">
        <f t="shared" si="1"/>
        <v>13000</v>
      </c>
      <c r="E34" s="206">
        <f t="shared" si="1"/>
        <v>13000</v>
      </c>
    </row>
    <row r="35" spans="1:5" s="9" customFormat="1" ht="63">
      <c r="A35" s="225" t="s">
        <v>81</v>
      </c>
      <c r="B35" s="205" t="s">
        <v>210</v>
      </c>
      <c r="C35" s="206">
        <v>13000</v>
      </c>
      <c r="D35" s="206">
        <v>13000</v>
      </c>
      <c r="E35" s="206">
        <v>13000</v>
      </c>
    </row>
    <row r="36" spans="1:5" s="9" customFormat="1">
      <c r="A36" s="224" t="s">
        <v>82</v>
      </c>
      <c r="B36" s="205" t="s">
        <v>83</v>
      </c>
      <c r="C36" s="206">
        <f>C37+C40</f>
        <v>754000</v>
      </c>
      <c r="D36" s="206">
        <f>D37+D40</f>
        <v>786000</v>
      </c>
      <c r="E36" s="206">
        <f>E37+E40</f>
        <v>820000</v>
      </c>
    </row>
    <row r="37" spans="1:5">
      <c r="A37" s="224" t="s">
        <v>84</v>
      </c>
      <c r="B37" s="205" t="s">
        <v>85</v>
      </c>
      <c r="C37" s="206">
        <f t="shared" ref="C37:E38" si="2">C38</f>
        <v>51000</v>
      </c>
      <c r="D37" s="206">
        <f t="shared" si="2"/>
        <v>51000</v>
      </c>
      <c r="E37" s="206">
        <f t="shared" si="2"/>
        <v>51000</v>
      </c>
    </row>
    <row r="38" spans="1:5" ht="31.5">
      <c r="A38" s="224" t="s">
        <v>86</v>
      </c>
      <c r="B38" s="205" t="s">
        <v>87</v>
      </c>
      <c r="C38" s="206">
        <f t="shared" si="2"/>
        <v>51000</v>
      </c>
      <c r="D38" s="206">
        <f t="shared" si="2"/>
        <v>51000</v>
      </c>
      <c r="E38" s="206">
        <f t="shared" si="2"/>
        <v>51000</v>
      </c>
    </row>
    <row r="39" spans="1:5" ht="63">
      <c r="A39" s="225" t="s">
        <v>88</v>
      </c>
      <c r="B39" s="205" t="s">
        <v>89</v>
      </c>
      <c r="C39" s="206">
        <v>51000</v>
      </c>
      <c r="D39" s="206">
        <v>51000</v>
      </c>
      <c r="E39" s="206">
        <v>51000</v>
      </c>
    </row>
    <row r="40" spans="1:5">
      <c r="A40" s="224" t="s">
        <v>90</v>
      </c>
      <c r="B40" s="205" t="s">
        <v>91</v>
      </c>
      <c r="C40" s="206">
        <f>C42</f>
        <v>703000</v>
      </c>
      <c r="D40" s="206">
        <f>D42</f>
        <v>735000</v>
      </c>
      <c r="E40" s="206">
        <f>E42</f>
        <v>769000</v>
      </c>
    </row>
    <row r="41" spans="1:5" ht="31.5">
      <c r="A41" s="224" t="s">
        <v>92</v>
      </c>
      <c r="B41" s="205" t="s">
        <v>93</v>
      </c>
      <c r="C41" s="206">
        <f>C42</f>
        <v>703000</v>
      </c>
      <c r="D41" s="206">
        <f>D42</f>
        <v>735000</v>
      </c>
      <c r="E41" s="206">
        <f>E42</f>
        <v>769000</v>
      </c>
    </row>
    <row r="42" spans="1:5" ht="63">
      <c r="A42" s="225" t="s">
        <v>94</v>
      </c>
      <c r="B42" s="205" t="s">
        <v>95</v>
      </c>
      <c r="C42" s="206">
        <v>703000</v>
      </c>
      <c r="D42" s="206">
        <v>735000</v>
      </c>
      <c r="E42" s="206">
        <v>769000</v>
      </c>
    </row>
    <row r="43" spans="1:5">
      <c r="A43" s="225" t="s">
        <v>197</v>
      </c>
      <c r="B43" s="205" t="s">
        <v>196</v>
      </c>
      <c r="C43" s="206">
        <f t="shared" ref="C43:E44" si="3">C44</f>
        <v>98450</v>
      </c>
      <c r="D43" s="206">
        <f t="shared" si="3"/>
        <v>0</v>
      </c>
      <c r="E43" s="206">
        <f t="shared" si="3"/>
        <v>0</v>
      </c>
    </row>
    <row r="44" spans="1:5">
      <c r="A44" s="225" t="s">
        <v>199</v>
      </c>
      <c r="B44" s="205" t="s">
        <v>198</v>
      </c>
      <c r="C44" s="206">
        <f t="shared" si="3"/>
        <v>98450</v>
      </c>
      <c r="D44" s="206">
        <f t="shared" si="3"/>
        <v>0</v>
      </c>
      <c r="E44" s="206">
        <f t="shared" si="3"/>
        <v>0</v>
      </c>
    </row>
    <row r="45" spans="1:5">
      <c r="A45" s="225" t="s">
        <v>211</v>
      </c>
      <c r="B45" s="205" t="s">
        <v>200</v>
      </c>
      <c r="C45" s="206">
        <v>98450</v>
      </c>
      <c r="D45" s="206">
        <f>D46</f>
        <v>0</v>
      </c>
      <c r="E45" s="206">
        <f>E46</f>
        <v>0</v>
      </c>
    </row>
    <row r="46" spans="1:5" ht="48" customHeight="1">
      <c r="A46" s="225" t="s">
        <v>248</v>
      </c>
      <c r="B46" s="205" t="s">
        <v>247</v>
      </c>
      <c r="C46" s="206">
        <v>98450</v>
      </c>
      <c r="D46" s="206">
        <v>0</v>
      </c>
      <c r="E46" s="206">
        <v>0</v>
      </c>
    </row>
    <row r="47" spans="1:5">
      <c r="A47" s="225" t="s">
        <v>96</v>
      </c>
      <c r="B47" s="205" t="s">
        <v>97</v>
      </c>
      <c r="C47" s="206">
        <f>C48</f>
        <v>4505880</v>
      </c>
      <c r="D47" s="206">
        <f>D48</f>
        <v>3310300</v>
      </c>
      <c r="E47" s="206">
        <f>E48</f>
        <v>3692200</v>
      </c>
    </row>
    <row r="48" spans="1:5" ht="31.5">
      <c r="A48" s="224" t="s">
        <v>98</v>
      </c>
      <c r="B48" s="205" t="s">
        <v>99</v>
      </c>
      <c r="C48" s="206">
        <f>C49+C56+C59+C62</f>
        <v>4505880</v>
      </c>
      <c r="D48" s="206">
        <f>D49+D56+D59</f>
        <v>3310300</v>
      </c>
      <c r="E48" s="206">
        <f>E49+E56+E59</f>
        <v>3692200</v>
      </c>
    </row>
    <row r="49" spans="1:5">
      <c r="A49" s="378" t="s">
        <v>100</v>
      </c>
      <c r="B49" s="379" t="s">
        <v>101</v>
      </c>
      <c r="C49" s="380">
        <f>C50+C52+C54</f>
        <v>3396750</v>
      </c>
      <c r="D49" s="380">
        <f>D50+D52+D54</f>
        <v>3202000</v>
      </c>
      <c r="E49" s="380">
        <f>E50+E52+E54</f>
        <v>3228000</v>
      </c>
    </row>
    <row r="50" spans="1:5">
      <c r="A50" s="378" t="s">
        <v>212</v>
      </c>
      <c r="B50" s="379" t="s">
        <v>188</v>
      </c>
      <c r="C50" s="380">
        <f>C51</f>
        <v>3262000</v>
      </c>
      <c r="D50" s="380">
        <f>D51</f>
        <v>3169000</v>
      </c>
      <c r="E50" s="380">
        <f>E51</f>
        <v>3194000</v>
      </c>
    </row>
    <row r="51" spans="1:5" ht="31.5">
      <c r="A51" s="225" t="s">
        <v>213</v>
      </c>
      <c r="B51" s="205" t="s">
        <v>214</v>
      </c>
      <c r="C51" s="206">
        <v>3262000</v>
      </c>
      <c r="D51" s="206">
        <v>3169000</v>
      </c>
      <c r="E51" s="206">
        <v>3194000</v>
      </c>
    </row>
    <row r="52" spans="1:5" ht="31.5">
      <c r="A52" s="225" t="s">
        <v>256</v>
      </c>
      <c r="B52" s="205" t="s">
        <v>254</v>
      </c>
      <c r="C52" s="206">
        <f>C53</f>
        <v>84750</v>
      </c>
      <c r="D52" s="206">
        <f>D53</f>
        <v>0</v>
      </c>
      <c r="E52" s="206">
        <f>E53</f>
        <v>0</v>
      </c>
    </row>
    <row r="53" spans="1:5" ht="31.5">
      <c r="A53" s="225" t="s">
        <v>257</v>
      </c>
      <c r="B53" s="205" t="s">
        <v>255</v>
      </c>
      <c r="C53" s="206">
        <v>84750</v>
      </c>
      <c r="D53" s="206">
        <v>0</v>
      </c>
      <c r="E53" s="206">
        <v>0</v>
      </c>
    </row>
    <row r="54" spans="1:5" ht="31.5">
      <c r="A54" s="225" t="s">
        <v>249</v>
      </c>
      <c r="B54" s="205" t="s">
        <v>102</v>
      </c>
      <c r="C54" s="206">
        <f>C55</f>
        <v>50000</v>
      </c>
      <c r="D54" s="206">
        <f>D55</f>
        <v>33000</v>
      </c>
      <c r="E54" s="206">
        <f>E55</f>
        <v>34000</v>
      </c>
    </row>
    <row r="55" spans="1:5" ht="31.5">
      <c r="A55" s="225" t="s">
        <v>103</v>
      </c>
      <c r="B55" s="205" t="s">
        <v>104</v>
      </c>
      <c r="C55" s="206">
        <v>50000</v>
      </c>
      <c r="D55" s="206">
        <v>33000</v>
      </c>
      <c r="E55" s="206">
        <v>34000</v>
      </c>
    </row>
    <row r="56" spans="1:5" ht="31.5">
      <c r="A56" s="225" t="s">
        <v>201</v>
      </c>
      <c r="B56" s="205" t="s">
        <v>190</v>
      </c>
      <c r="C56" s="206">
        <f t="shared" ref="C56:E57" si="4">C57</f>
        <v>316600</v>
      </c>
      <c r="D56" s="206">
        <f t="shared" si="4"/>
        <v>0</v>
      </c>
      <c r="E56" s="206">
        <f t="shared" si="4"/>
        <v>352100</v>
      </c>
    </row>
    <row r="57" spans="1:5">
      <c r="A57" s="225" t="s">
        <v>202</v>
      </c>
      <c r="B57" s="205" t="s">
        <v>250</v>
      </c>
      <c r="C57" s="206">
        <f t="shared" si="4"/>
        <v>316600</v>
      </c>
      <c r="D57" s="206">
        <f t="shared" si="4"/>
        <v>0</v>
      </c>
      <c r="E57" s="206">
        <f t="shared" si="4"/>
        <v>352100</v>
      </c>
    </row>
    <row r="58" spans="1:5" s="9" customFormat="1">
      <c r="A58" s="225" t="s">
        <v>215</v>
      </c>
      <c r="B58" s="205" t="s">
        <v>251</v>
      </c>
      <c r="C58" s="206">
        <v>316600</v>
      </c>
      <c r="D58" s="206">
        <v>0</v>
      </c>
      <c r="E58" s="206">
        <v>352100</v>
      </c>
    </row>
    <row r="59" spans="1:5" s="9" customFormat="1">
      <c r="A59" s="225" t="s">
        <v>105</v>
      </c>
      <c r="B59" s="205" t="s">
        <v>106</v>
      </c>
      <c r="C59" s="206">
        <f t="shared" ref="C59:E60" si="5">C60</f>
        <v>104800</v>
      </c>
      <c r="D59" s="206">
        <f t="shared" si="5"/>
        <v>108300</v>
      </c>
      <c r="E59" s="206">
        <f t="shared" si="5"/>
        <v>112100</v>
      </c>
    </row>
    <row r="60" spans="1:5" ht="31.5">
      <c r="A60" s="225" t="s">
        <v>107</v>
      </c>
      <c r="B60" s="205" t="s">
        <v>252</v>
      </c>
      <c r="C60" s="206">
        <f t="shared" si="5"/>
        <v>104800</v>
      </c>
      <c r="D60" s="206">
        <f t="shared" si="5"/>
        <v>108300</v>
      </c>
      <c r="E60" s="206">
        <f t="shared" si="5"/>
        <v>112100</v>
      </c>
    </row>
    <row r="61" spans="1:5" ht="47.25">
      <c r="A61" s="225" t="s">
        <v>108</v>
      </c>
      <c r="B61" s="205" t="s">
        <v>217</v>
      </c>
      <c r="C61" s="206">
        <v>104800</v>
      </c>
      <c r="D61" s="206">
        <v>108300</v>
      </c>
      <c r="E61" s="206">
        <v>112100</v>
      </c>
    </row>
    <row r="62" spans="1:5">
      <c r="A62" s="224" t="s">
        <v>203</v>
      </c>
      <c r="B62" s="205" t="s">
        <v>147</v>
      </c>
      <c r="C62" s="206">
        <f t="shared" ref="C62:E63" si="6">C63</f>
        <v>687730</v>
      </c>
      <c r="D62" s="206">
        <f t="shared" si="6"/>
        <v>0</v>
      </c>
      <c r="E62" s="206">
        <f t="shared" si="6"/>
        <v>0</v>
      </c>
    </row>
    <row r="63" spans="1:5">
      <c r="A63" s="225" t="s">
        <v>204</v>
      </c>
      <c r="B63" s="205" t="s">
        <v>191</v>
      </c>
      <c r="C63" s="206">
        <f t="shared" si="6"/>
        <v>687730</v>
      </c>
      <c r="D63" s="206">
        <f t="shared" si="6"/>
        <v>0</v>
      </c>
      <c r="E63" s="206">
        <f t="shared" si="6"/>
        <v>0</v>
      </c>
    </row>
    <row r="64" spans="1:5" ht="31.5">
      <c r="A64" s="225" t="s">
        <v>216</v>
      </c>
      <c r="B64" s="205" t="s">
        <v>253</v>
      </c>
      <c r="C64" s="206">
        <v>687730</v>
      </c>
      <c r="D64" s="206">
        <v>0</v>
      </c>
      <c r="E64" s="206">
        <v>0</v>
      </c>
    </row>
  </sheetData>
  <mergeCells count="3">
    <mergeCell ref="A6:E6"/>
    <mergeCell ref="A8:A9"/>
    <mergeCell ref="B8:B9"/>
  </mergeCells>
  <pageMargins left="0.70866141732283472" right="0.39" top="0.45" bottom="0.44" header="0.31496062992125984" footer="0.31496062992125984"/>
  <pageSetup paperSize="9" scale="63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I28"/>
  <sheetViews>
    <sheetView view="pageBreakPreview" zoomScale="93" zoomScaleNormal="100" zoomScaleSheetLayoutView="93" workbookViewId="0">
      <selection activeCell="G4" sqref="G4"/>
    </sheetView>
  </sheetViews>
  <sheetFormatPr defaultRowHeight="12.75"/>
  <cols>
    <col min="1" max="1" width="80.33203125" style="14" customWidth="1"/>
    <col min="2" max="2" width="0" style="14" hidden="1" customWidth="1"/>
    <col min="3" max="3" width="5.6640625" style="14" customWidth="1"/>
    <col min="4" max="4" width="7.6640625" style="14" customWidth="1"/>
    <col min="5" max="6" width="0" style="14" hidden="1" customWidth="1"/>
    <col min="7" max="7" width="18.33203125" style="14" customWidth="1"/>
    <col min="8" max="8" width="17.1640625" style="14" customWidth="1"/>
    <col min="9" max="9" width="16.6640625" style="14" customWidth="1"/>
    <col min="10" max="241" width="10.6640625" style="14" customWidth="1"/>
    <col min="242" max="16384" width="9.33203125" style="14"/>
  </cols>
  <sheetData>
    <row r="1" spans="1:9" ht="15" customHeight="1">
      <c r="A1" s="11"/>
      <c r="B1" s="11"/>
      <c r="C1" s="11"/>
      <c r="D1" s="2"/>
      <c r="E1" s="2"/>
      <c r="F1" s="2"/>
      <c r="G1" s="12" t="s">
        <v>245</v>
      </c>
      <c r="H1" s="13"/>
      <c r="I1" s="13"/>
    </row>
    <row r="2" spans="1:9" ht="15" customHeight="1">
      <c r="A2" s="11"/>
      <c r="B2" s="11"/>
      <c r="C2" s="11"/>
      <c r="D2" s="2"/>
      <c r="E2" s="2"/>
      <c r="F2" s="2"/>
      <c r="G2" s="15" t="s">
        <v>24</v>
      </c>
      <c r="H2" s="13"/>
      <c r="I2" s="13"/>
    </row>
    <row r="3" spans="1:9" ht="15" customHeight="1">
      <c r="A3" s="11"/>
      <c r="B3" s="11"/>
      <c r="C3" s="11"/>
      <c r="D3" s="2"/>
      <c r="E3" s="2"/>
      <c r="F3" s="2"/>
      <c r="G3" s="15" t="s">
        <v>116</v>
      </c>
      <c r="H3" s="13"/>
      <c r="I3" s="13"/>
    </row>
    <row r="4" spans="1:9" ht="15" customHeight="1">
      <c r="A4" s="11"/>
      <c r="B4" s="16"/>
      <c r="C4" s="17"/>
      <c r="D4" s="1"/>
      <c r="E4" s="1"/>
      <c r="F4" s="1"/>
      <c r="G4" s="458" t="str">
        <f>'Приложение 1'!D4</f>
        <v>от 17.08.2022 года  № 90</v>
      </c>
      <c r="H4" s="13"/>
      <c r="I4" s="13"/>
    </row>
    <row r="5" spans="1:9" ht="17.25" customHeight="1">
      <c r="A5" s="11"/>
      <c r="B5" s="16"/>
      <c r="C5" s="17"/>
      <c r="D5" s="1"/>
      <c r="E5" s="1"/>
      <c r="F5" s="1"/>
      <c r="G5" s="13"/>
      <c r="H5" s="13"/>
      <c r="I5" s="13"/>
    </row>
    <row r="6" spans="1:9" ht="42.75" customHeight="1">
      <c r="A6" s="468" t="s">
        <v>230</v>
      </c>
      <c r="B6" s="468"/>
      <c r="C6" s="468"/>
      <c r="D6" s="468"/>
      <c r="E6" s="468"/>
      <c r="F6" s="468"/>
      <c r="G6" s="468"/>
      <c r="H6" s="468"/>
      <c r="I6" s="468"/>
    </row>
    <row r="7" spans="1:9" ht="15" customHeight="1" thickBot="1">
      <c r="A7" s="11"/>
      <c r="B7" s="11"/>
      <c r="C7" s="11"/>
      <c r="D7" s="2"/>
      <c r="E7" s="2"/>
      <c r="F7" s="2"/>
      <c r="G7" s="13"/>
      <c r="H7" s="13"/>
      <c r="I7" s="13" t="s">
        <v>19</v>
      </c>
    </row>
    <row r="8" spans="1:9" ht="18.75" hidden="1" customHeight="1">
      <c r="A8" s="18"/>
      <c r="B8" s="19"/>
      <c r="C8" s="19"/>
      <c r="D8" s="19"/>
      <c r="E8" s="19"/>
      <c r="F8" s="19"/>
      <c r="G8" s="19"/>
      <c r="H8" s="19"/>
      <c r="I8" s="20" t="s">
        <v>19</v>
      </c>
    </row>
    <row r="9" spans="1:9" ht="18" customHeight="1" thickBot="1">
      <c r="A9" s="21" t="s">
        <v>109</v>
      </c>
      <c r="B9" s="23" t="s">
        <v>110</v>
      </c>
      <c r="C9" s="24" t="s">
        <v>111</v>
      </c>
      <c r="D9" s="24" t="s">
        <v>112</v>
      </c>
      <c r="E9" s="25" t="s">
        <v>113</v>
      </c>
      <c r="F9" s="25" t="s">
        <v>114</v>
      </c>
      <c r="G9" s="22">
        <v>2022</v>
      </c>
      <c r="H9" s="22">
        <v>2023</v>
      </c>
      <c r="I9" s="26">
        <v>2024</v>
      </c>
    </row>
    <row r="10" spans="1:9" ht="15.95" customHeight="1">
      <c r="A10" s="105" t="s">
        <v>178</v>
      </c>
      <c r="B10" s="106"/>
      <c r="C10" s="116">
        <v>1</v>
      </c>
      <c r="D10" s="116">
        <v>0</v>
      </c>
      <c r="E10" s="469"/>
      <c r="F10" s="469"/>
      <c r="G10" s="226">
        <f>G11+G12+G13+G14</f>
        <v>2757540</v>
      </c>
      <c r="H10" s="226">
        <f>H11+H12+H13+H14</f>
        <v>2431480</v>
      </c>
      <c r="I10" s="226">
        <f>I11+I12+I13+I14</f>
        <v>2504680</v>
      </c>
    </row>
    <row r="11" spans="1:9" ht="27.75" customHeight="1">
      <c r="A11" s="107" t="s">
        <v>135</v>
      </c>
      <c r="B11" s="108"/>
      <c r="C11" s="109">
        <v>1</v>
      </c>
      <c r="D11" s="109">
        <v>2</v>
      </c>
      <c r="E11" s="467"/>
      <c r="F11" s="467"/>
      <c r="G11" s="227">
        <f>'Приложение 4,'!O11</f>
        <v>738500</v>
      </c>
      <c r="H11" s="227">
        <f>'Приложение 4,'!P11</f>
        <v>672400</v>
      </c>
      <c r="I11" s="228">
        <f>'Приложение 4,'!Q11</f>
        <v>706400</v>
      </c>
    </row>
    <row r="12" spans="1:9" ht="39.75" customHeight="1">
      <c r="A12" s="107" t="s">
        <v>143</v>
      </c>
      <c r="B12" s="108"/>
      <c r="C12" s="109">
        <v>1</v>
      </c>
      <c r="D12" s="109">
        <v>4</v>
      </c>
      <c r="E12" s="467"/>
      <c r="F12" s="467"/>
      <c r="G12" s="227">
        <f>'Приложение 4,'!O16</f>
        <v>1994190</v>
      </c>
      <c r="H12" s="227">
        <f>'Приложение 4,'!P16</f>
        <v>1735580</v>
      </c>
      <c r="I12" s="228">
        <f>'Приложение 4,'!Q16</f>
        <v>1774780</v>
      </c>
    </row>
    <row r="13" spans="1:9" ht="30" customHeight="1">
      <c r="A13" s="107" t="s">
        <v>149</v>
      </c>
      <c r="B13" s="108"/>
      <c r="C13" s="109">
        <v>1</v>
      </c>
      <c r="D13" s="109">
        <v>6</v>
      </c>
      <c r="E13" s="467"/>
      <c r="F13" s="467"/>
      <c r="G13" s="227">
        <f>'Приложение 4,'!O29</f>
        <v>23500</v>
      </c>
      <c r="H13" s="227">
        <f>'Приложение 4,'!P29</f>
        <v>23500</v>
      </c>
      <c r="I13" s="228">
        <f>'Приложение 4,'!Q29</f>
        <v>23500</v>
      </c>
    </row>
    <row r="14" spans="1:9" ht="15.95" customHeight="1">
      <c r="A14" s="110" t="s">
        <v>231</v>
      </c>
      <c r="B14" s="108"/>
      <c r="C14" s="115">
        <v>1</v>
      </c>
      <c r="D14" s="115">
        <v>13</v>
      </c>
      <c r="E14" s="223"/>
      <c r="F14" s="223"/>
      <c r="G14" s="229">
        <f>'Приложение 4,'!O34</f>
        <v>1350</v>
      </c>
      <c r="H14" s="229">
        <f>'Приложение 4,'!P34</f>
        <v>0</v>
      </c>
      <c r="I14" s="229">
        <f>'Приложение 4,'!Q34</f>
        <v>0</v>
      </c>
    </row>
    <row r="15" spans="1:9" ht="15.95" customHeight="1">
      <c r="A15" s="110" t="s">
        <v>179</v>
      </c>
      <c r="B15" s="108"/>
      <c r="C15" s="115">
        <v>2</v>
      </c>
      <c r="D15" s="115">
        <v>0</v>
      </c>
      <c r="E15" s="223"/>
      <c r="F15" s="223"/>
      <c r="G15" s="229">
        <f>G16</f>
        <v>104800</v>
      </c>
      <c r="H15" s="229">
        <f>H16</f>
        <v>108300</v>
      </c>
      <c r="I15" s="230">
        <f>I16</f>
        <v>112100</v>
      </c>
    </row>
    <row r="16" spans="1:9" ht="18.75" customHeight="1">
      <c r="A16" s="111" t="s">
        <v>152</v>
      </c>
      <c r="B16" s="108"/>
      <c r="C16" s="109">
        <v>2</v>
      </c>
      <c r="D16" s="109">
        <v>3</v>
      </c>
      <c r="E16" s="467"/>
      <c r="F16" s="467"/>
      <c r="G16" s="227">
        <f>'Приложение 4,'!O38</f>
        <v>104800</v>
      </c>
      <c r="H16" s="227">
        <f>'Приложение 4,'!P38</f>
        <v>108300</v>
      </c>
      <c r="I16" s="228">
        <f>'Приложение 4,'!Q38</f>
        <v>112100</v>
      </c>
    </row>
    <row r="17" spans="1:9" ht="15.75" customHeight="1">
      <c r="A17" s="112" t="s">
        <v>180</v>
      </c>
      <c r="B17" s="108"/>
      <c r="C17" s="115">
        <v>3</v>
      </c>
      <c r="D17" s="115">
        <v>0</v>
      </c>
      <c r="E17" s="467"/>
      <c r="F17" s="467"/>
      <c r="G17" s="229">
        <f>G18</f>
        <v>79567.149999999994</v>
      </c>
      <c r="H17" s="229">
        <f>H18</f>
        <v>20000</v>
      </c>
      <c r="I17" s="230">
        <f>I18</f>
        <v>9100</v>
      </c>
    </row>
    <row r="18" spans="1:9" ht="29.25" customHeight="1">
      <c r="A18" s="113" t="s">
        <v>219</v>
      </c>
      <c r="B18" s="108"/>
      <c r="C18" s="109">
        <v>3</v>
      </c>
      <c r="D18" s="109">
        <v>10</v>
      </c>
      <c r="E18" s="467"/>
      <c r="F18" s="467"/>
      <c r="G18" s="227">
        <f>'Приложение 4,'!O45</f>
        <v>79567.149999999994</v>
      </c>
      <c r="H18" s="227">
        <f>'Приложение 4,'!P45</f>
        <v>20000</v>
      </c>
      <c r="I18" s="228">
        <f>'Приложение 4,'!Q45</f>
        <v>9100</v>
      </c>
    </row>
    <row r="19" spans="1:9" ht="15.95" customHeight="1">
      <c r="A19" s="110" t="s">
        <v>181</v>
      </c>
      <c r="B19" s="108"/>
      <c r="C19" s="115">
        <v>4</v>
      </c>
      <c r="D19" s="115">
        <v>0</v>
      </c>
      <c r="E19" s="467"/>
      <c r="F19" s="467"/>
      <c r="G19" s="229">
        <f>G20</f>
        <v>1664407</v>
      </c>
      <c r="H19" s="229">
        <f>H20</f>
        <v>702000</v>
      </c>
      <c r="I19" s="230">
        <f>I20+I21</f>
        <v>1080000</v>
      </c>
    </row>
    <row r="20" spans="1:9" ht="15.95" customHeight="1">
      <c r="A20" s="114" t="s">
        <v>174</v>
      </c>
      <c r="B20" s="108"/>
      <c r="C20" s="109">
        <v>4</v>
      </c>
      <c r="D20" s="109">
        <v>9</v>
      </c>
      <c r="E20" s="467"/>
      <c r="F20" s="467"/>
      <c r="G20" s="227">
        <f>'Приложение 4,'!O51</f>
        <v>1664407</v>
      </c>
      <c r="H20" s="227">
        <f>'Приложение 4,'!P51</f>
        <v>702000</v>
      </c>
      <c r="I20" s="228">
        <f>'Приложение 4,'!Q56</f>
        <v>717000</v>
      </c>
    </row>
    <row r="21" spans="1:9" ht="15.95" customHeight="1">
      <c r="A21" s="114" t="s">
        <v>220</v>
      </c>
      <c r="B21" s="108"/>
      <c r="C21" s="109">
        <v>4</v>
      </c>
      <c r="D21" s="109">
        <v>12</v>
      </c>
      <c r="E21" s="223"/>
      <c r="F21" s="223"/>
      <c r="G21" s="227">
        <v>0</v>
      </c>
      <c r="H21" s="227">
        <v>0</v>
      </c>
      <c r="I21" s="228">
        <f>'Приложение 4,'!Q57</f>
        <v>363000</v>
      </c>
    </row>
    <row r="22" spans="1:9" ht="15.95" customHeight="1">
      <c r="A22" s="110" t="s">
        <v>182</v>
      </c>
      <c r="B22" s="108"/>
      <c r="C22" s="115">
        <v>5</v>
      </c>
      <c r="D22" s="115">
        <v>0</v>
      </c>
      <c r="E22" s="467"/>
      <c r="F22" s="467"/>
      <c r="G22" s="229">
        <f>G24+G23</f>
        <v>1026262</v>
      </c>
      <c r="H22" s="229">
        <f>H24+H23</f>
        <v>30000</v>
      </c>
      <c r="I22" s="229">
        <f>I24+I23</f>
        <v>50000</v>
      </c>
    </row>
    <row r="23" spans="1:9" ht="15.95" customHeight="1">
      <c r="A23" s="114" t="s">
        <v>258</v>
      </c>
      <c r="B23" s="108"/>
      <c r="C23" s="109">
        <v>5</v>
      </c>
      <c r="D23" s="109">
        <v>2</v>
      </c>
      <c r="E23" s="467"/>
      <c r="F23" s="467"/>
      <c r="G23" s="227">
        <f>'Приложение 4,'!O64</f>
        <v>84750</v>
      </c>
      <c r="H23" s="227">
        <f>'Приложение 4,'!P64</f>
        <v>0</v>
      </c>
      <c r="I23" s="227">
        <f>'Приложение 4,'!Q64</f>
        <v>0</v>
      </c>
    </row>
    <row r="24" spans="1:9" ht="15.95" customHeight="1">
      <c r="A24" s="114" t="s">
        <v>163</v>
      </c>
      <c r="B24" s="108"/>
      <c r="C24" s="109">
        <v>5</v>
      </c>
      <c r="D24" s="109">
        <v>3</v>
      </c>
      <c r="E24" s="467"/>
      <c r="F24" s="467"/>
      <c r="G24" s="227">
        <f>'Приложение 4,'!O69</f>
        <v>941512</v>
      </c>
      <c r="H24" s="227">
        <f>'Приложение 4,'!P69</f>
        <v>30000</v>
      </c>
      <c r="I24" s="227">
        <f>'Приложение 4,'!Q69</f>
        <v>50000</v>
      </c>
    </row>
    <row r="25" spans="1:9" ht="15.95" customHeight="1">
      <c r="A25" s="110" t="s">
        <v>183</v>
      </c>
      <c r="B25" s="108"/>
      <c r="C25" s="115">
        <v>8</v>
      </c>
      <c r="D25" s="115">
        <v>0</v>
      </c>
      <c r="E25" s="467"/>
      <c r="F25" s="467"/>
      <c r="G25" s="229">
        <f>G26</f>
        <v>2453658</v>
      </c>
      <c r="H25" s="229">
        <f>H26</f>
        <v>1780520</v>
      </c>
      <c r="I25" s="230">
        <f>I26</f>
        <v>1744320</v>
      </c>
    </row>
    <row r="26" spans="1:9" ht="15.95" customHeight="1">
      <c r="A26" s="113" t="s">
        <v>167</v>
      </c>
      <c r="B26" s="108"/>
      <c r="C26" s="109">
        <v>8</v>
      </c>
      <c r="D26" s="109">
        <v>1</v>
      </c>
      <c r="E26" s="467"/>
      <c r="F26" s="467"/>
      <c r="G26" s="227">
        <f>'Приложение 4,'!O76</f>
        <v>2453658</v>
      </c>
      <c r="H26" s="227">
        <f>'Приложение 4,'!P76</f>
        <v>1780520</v>
      </c>
      <c r="I26" s="228">
        <f>'Приложение 4,'!Q76</f>
        <v>1744320</v>
      </c>
    </row>
    <row r="27" spans="1:9" ht="15.95" customHeight="1" thickBot="1">
      <c r="A27" s="121" t="s">
        <v>115</v>
      </c>
      <c r="B27" s="108"/>
      <c r="C27" s="122" t="s">
        <v>184</v>
      </c>
      <c r="D27" s="122" t="s">
        <v>184</v>
      </c>
      <c r="E27" s="467"/>
      <c r="F27" s="467"/>
      <c r="G27" s="231">
        <f>G10+G15+G17+G19+G22+G25</f>
        <v>8086234.1500000004</v>
      </c>
      <c r="H27" s="231">
        <f>H10+H15+H17+H19+H22+H25</f>
        <v>5072300</v>
      </c>
      <c r="I27" s="232">
        <f>I10+I15+I17+I19+I22+I25</f>
        <v>5500200</v>
      </c>
    </row>
    <row r="28" spans="1:9" ht="25.5" customHeight="1">
      <c r="A28" s="2"/>
      <c r="B28" s="2"/>
      <c r="C28" s="2"/>
      <c r="D28" s="2"/>
      <c r="E28" s="2"/>
      <c r="F28" s="2"/>
      <c r="G28" s="2"/>
      <c r="H28" s="28"/>
      <c r="I28" s="28"/>
    </row>
  </sheetData>
  <mergeCells count="16">
    <mergeCell ref="A6:I6"/>
    <mergeCell ref="E10:F10"/>
    <mergeCell ref="E11:F11"/>
    <mergeCell ref="E12:F12"/>
    <mergeCell ref="E13:F13"/>
    <mergeCell ref="E24:F24"/>
    <mergeCell ref="E23:F23"/>
    <mergeCell ref="E25:F25"/>
    <mergeCell ref="E26:F26"/>
    <mergeCell ref="E27:F27"/>
    <mergeCell ref="E16:F16"/>
    <mergeCell ref="E17:F17"/>
    <mergeCell ref="E18:F18"/>
    <mergeCell ref="E19:F19"/>
    <mergeCell ref="E20:F20"/>
    <mergeCell ref="E22:F22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Q88"/>
  <sheetViews>
    <sheetView view="pageBreakPreview" topLeftCell="B1" zoomScale="84" zoomScaleNormal="100" zoomScaleSheetLayoutView="84" workbookViewId="0">
      <selection activeCell="I4" sqref="I4"/>
    </sheetView>
  </sheetViews>
  <sheetFormatPr defaultRowHeight="12.75"/>
  <cols>
    <col min="1" max="1" width="1.6640625" style="14" hidden="1" customWidth="1"/>
    <col min="2" max="2" width="1" style="14" customWidth="1"/>
    <col min="3" max="3" width="0.83203125" style="14" customWidth="1"/>
    <col min="4" max="5" width="0.6640625" style="14" customWidth="1"/>
    <col min="6" max="6" width="67" style="14" customWidth="1"/>
    <col min="7" max="7" width="6" style="14" customWidth="1"/>
    <col min="8" max="8" width="6.6640625" style="14" customWidth="1"/>
    <col min="9" max="9" width="13.5" style="103" customWidth="1"/>
    <col min="10" max="10" width="6.5" style="83" customWidth="1"/>
    <col min="11" max="14" width="0" style="14" hidden="1" customWidth="1"/>
    <col min="15" max="15" width="16" style="14" customWidth="1"/>
    <col min="16" max="16" width="14.83203125" style="14" customWidth="1"/>
    <col min="17" max="17" width="15" style="14" customWidth="1"/>
    <col min="18" max="16384" width="9.33203125" style="14"/>
  </cols>
  <sheetData>
    <row r="1" spans="1:17" ht="18">
      <c r="A1" s="88"/>
      <c r="B1" s="88"/>
      <c r="C1" s="88"/>
      <c r="D1" s="88"/>
      <c r="E1" s="88"/>
      <c r="F1" s="88"/>
      <c r="G1" s="88"/>
      <c r="H1" s="88"/>
      <c r="I1" s="117" t="s">
        <v>224</v>
      </c>
      <c r="J1" s="89"/>
      <c r="K1" s="89"/>
      <c r="L1" s="88"/>
      <c r="M1" s="88"/>
      <c r="N1" s="88"/>
      <c r="O1" s="88"/>
      <c r="P1" s="88"/>
      <c r="Q1" s="88"/>
    </row>
    <row r="2" spans="1:17" ht="15" customHeight="1">
      <c r="A2" s="88"/>
      <c r="B2" s="88"/>
      <c r="C2" s="88"/>
      <c r="D2" s="88"/>
      <c r="E2" s="88"/>
      <c r="F2" s="88"/>
      <c r="G2" s="88"/>
      <c r="H2" s="88"/>
      <c r="I2" s="117" t="s">
        <v>24</v>
      </c>
      <c r="J2" s="89"/>
      <c r="K2" s="89"/>
      <c r="L2" s="88"/>
      <c r="M2" s="88"/>
      <c r="N2" s="88"/>
      <c r="O2" s="88"/>
      <c r="P2" s="88"/>
      <c r="Q2" s="88"/>
    </row>
    <row r="3" spans="1:17" ht="13.5" customHeight="1">
      <c r="A3" s="88"/>
      <c r="B3" s="88"/>
      <c r="C3" s="88"/>
      <c r="D3" s="88"/>
      <c r="E3" s="88"/>
      <c r="F3" s="88"/>
      <c r="G3" s="88"/>
      <c r="H3" s="88"/>
      <c r="I3" s="117" t="s">
        <v>172</v>
      </c>
      <c r="J3" s="90"/>
      <c r="K3" s="90"/>
      <c r="L3" s="91"/>
      <c r="M3" s="92"/>
      <c r="N3" s="92"/>
      <c r="O3" s="92"/>
      <c r="P3" s="92"/>
      <c r="Q3" s="88"/>
    </row>
    <row r="4" spans="1:17" ht="18.75">
      <c r="A4" s="88"/>
      <c r="B4" s="88"/>
      <c r="C4" s="88"/>
      <c r="D4" s="88"/>
      <c r="E4" s="88"/>
      <c r="F4" s="88"/>
      <c r="G4" s="88"/>
      <c r="H4" s="88"/>
      <c r="I4" s="459" t="str">
        <f>'Приложение 1'!D4</f>
        <v>от 17.08.2022 года  № 90</v>
      </c>
      <c r="J4" s="93"/>
      <c r="K4" s="93"/>
      <c r="L4" s="94"/>
      <c r="M4" s="95"/>
      <c r="N4" s="95"/>
      <c r="O4" s="95"/>
      <c r="P4" s="88"/>
      <c r="Q4" s="88"/>
    </row>
    <row r="5" spans="1:17">
      <c r="A5" s="88"/>
      <c r="B5" s="88"/>
      <c r="C5" s="88"/>
      <c r="D5" s="88"/>
      <c r="E5" s="88"/>
      <c r="F5" s="88"/>
      <c r="G5" s="88"/>
      <c r="H5" s="88"/>
      <c r="I5" s="96"/>
      <c r="J5" s="97"/>
      <c r="K5" s="88"/>
      <c r="L5" s="88"/>
      <c r="M5" s="88"/>
      <c r="N5" s="88"/>
      <c r="O5" s="98"/>
      <c r="P5" s="88"/>
      <c r="Q5" s="88"/>
    </row>
    <row r="6" spans="1:17" ht="79.5" customHeight="1">
      <c r="A6" s="504" t="s">
        <v>264</v>
      </c>
      <c r="B6" s="505"/>
      <c r="C6" s="505"/>
      <c r="D6" s="505"/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05"/>
    </row>
    <row r="7" spans="1:17" ht="25.5" customHeight="1" thickBot="1">
      <c r="A7" s="87"/>
      <c r="B7" s="99" t="s">
        <v>117</v>
      </c>
      <c r="C7" s="84"/>
      <c r="D7" s="84"/>
      <c r="E7" s="84"/>
      <c r="F7" s="84"/>
      <c r="G7" s="84"/>
      <c r="H7" s="84" t="s">
        <v>176</v>
      </c>
      <c r="I7" s="100"/>
      <c r="J7" s="85"/>
      <c r="K7" s="86"/>
      <c r="L7" s="86"/>
      <c r="M7" s="86"/>
      <c r="N7" s="86"/>
      <c r="O7" s="86"/>
      <c r="P7" s="98"/>
      <c r="Q7" s="88" t="s">
        <v>19</v>
      </c>
    </row>
    <row r="8" spans="1:17" s="29" customFormat="1" ht="26.25" customHeight="1" thickBot="1">
      <c r="A8" s="123"/>
      <c r="B8" s="129"/>
      <c r="C8" s="30"/>
      <c r="D8" s="30"/>
      <c r="E8" s="31"/>
      <c r="F8" s="120" t="s">
        <v>118</v>
      </c>
      <c r="G8" s="118" t="s">
        <v>111</v>
      </c>
      <c r="H8" s="118" t="s">
        <v>112</v>
      </c>
      <c r="I8" s="118" t="s">
        <v>119</v>
      </c>
      <c r="J8" s="118" t="s">
        <v>120</v>
      </c>
      <c r="K8" s="119" t="s">
        <v>121</v>
      </c>
      <c r="L8" s="119" t="s">
        <v>122</v>
      </c>
      <c r="M8" s="119" t="s">
        <v>123</v>
      </c>
      <c r="N8" s="119" t="s">
        <v>124</v>
      </c>
      <c r="O8" s="101">
        <v>2022</v>
      </c>
      <c r="P8" s="102">
        <v>2023</v>
      </c>
      <c r="Q8" s="102">
        <v>2024</v>
      </c>
    </row>
    <row r="9" spans="1:17" s="29" customFormat="1" ht="18.75" customHeight="1" thickTop="1" thickBot="1">
      <c r="A9" s="123"/>
      <c r="B9" s="130"/>
      <c r="C9" s="32"/>
      <c r="D9" s="32"/>
      <c r="E9" s="32"/>
      <c r="F9" s="131">
        <v>1</v>
      </c>
      <c r="G9" s="131">
        <v>2</v>
      </c>
      <c r="H9" s="132">
        <v>3</v>
      </c>
      <c r="I9" s="133">
        <v>4</v>
      </c>
      <c r="J9" s="134">
        <v>5</v>
      </c>
      <c r="K9" s="134">
        <v>7</v>
      </c>
      <c r="L9" s="134">
        <v>8</v>
      </c>
      <c r="M9" s="134">
        <v>9</v>
      </c>
      <c r="N9" s="134">
        <v>10</v>
      </c>
      <c r="O9" s="135">
        <v>6</v>
      </c>
      <c r="P9" s="132">
        <v>7</v>
      </c>
      <c r="Q9" s="124">
        <v>8</v>
      </c>
    </row>
    <row r="10" spans="1:17" s="29" customFormat="1" ht="14.25" customHeight="1">
      <c r="A10" s="125"/>
      <c r="B10" s="506" t="s">
        <v>134</v>
      </c>
      <c r="C10" s="507"/>
      <c r="D10" s="508"/>
      <c r="E10" s="508"/>
      <c r="F10" s="509"/>
      <c r="G10" s="136">
        <v>1</v>
      </c>
      <c r="H10" s="136">
        <v>0</v>
      </c>
      <c r="I10" s="137">
        <v>0</v>
      </c>
      <c r="J10" s="138">
        <v>0</v>
      </c>
      <c r="K10" s="139">
        <v>3576900</v>
      </c>
      <c r="L10" s="140">
        <v>0</v>
      </c>
      <c r="M10" s="140">
        <v>0</v>
      </c>
      <c r="N10" s="141">
        <v>0</v>
      </c>
      <c r="O10" s="142">
        <f>O13+O18+O29+O34</f>
        <v>2757540</v>
      </c>
      <c r="P10" s="142">
        <f>P13+P18+P29+P34</f>
        <v>2431480</v>
      </c>
      <c r="Q10" s="142">
        <f>Q13+Q18+Q29+Q34</f>
        <v>2504680</v>
      </c>
    </row>
    <row r="11" spans="1:17" s="29" customFormat="1" ht="24" customHeight="1">
      <c r="A11" s="125"/>
      <c r="B11" s="143"/>
      <c r="C11" s="485" t="s">
        <v>135</v>
      </c>
      <c r="D11" s="486"/>
      <c r="E11" s="486"/>
      <c r="F11" s="487"/>
      <c r="G11" s="144">
        <v>1</v>
      </c>
      <c r="H11" s="144">
        <v>2</v>
      </c>
      <c r="I11" s="145">
        <v>0</v>
      </c>
      <c r="J11" s="146">
        <v>0</v>
      </c>
      <c r="K11" s="147">
        <v>738500</v>
      </c>
      <c r="L11" s="148">
        <v>0</v>
      </c>
      <c r="M11" s="148">
        <v>0</v>
      </c>
      <c r="N11" s="27">
        <v>0</v>
      </c>
      <c r="O11" s="149">
        <f t="shared" ref="O11:Q13" si="0">O12</f>
        <v>738500</v>
      </c>
      <c r="P11" s="149">
        <f t="shared" si="0"/>
        <v>672400</v>
      </c>
      <c r="Q11" s="149">
        <f t="shared" si="0"/>
        <v>706400</v>
      </c>
    </row>
    <row r="12" spans="1:17" s="127" customFormat="1" ht="48.75" customHeight="1">
      <c r="A12" s="126"/>
      <c r="B12" s="150"/>
      <c r="C12" s="35"/>
      <c r="D12" s="510" t="s">
        <v>173</v>
      </c>
      <c r="E12" s="511"/>
      <c r="F12" s="512"/>
      <c r="G12" s="136">
        <v>1</v>
      </c>
      <c r="H12" s="136">
        <v>2</v>
      </c>
      <c r="I12" s="137">
        <v>5700000000</v>
      </c>
      <c r="J12" s="138">
        <v>0</v>
      </c>
      <c r="K12" s="151">
        <v>738500</v>
      </c>
      <c r="L12" s="152">
        <v>0</v>
      </c>
      <c r="M12" s="152">
        <v>0</v>
      </c>
      <c r="N12" s="153">
        <v>0</v>
      </c>
      <c r="O12" s="142">
        <f t="shared" si="0"/>
        <v>738500</v>
      </c>
      <c r="P12" s="142">
        <f t="shared" si="0"/>
        <v>672400</v>
      </c>
      <c r="Q12" s="142">
        <f t="shared" si="0"/>
        <v>706400</v>
      </c>
    </row>
    <row r="13" spans="1:17" s="29" customFormat="1" ht="27" customHeight="1">
      <c r="A13" s="125"/>
      <c r="B13" s="154"/>
      <c r="C13" s="155"/>
      <c r="D13" s="474" t="s">
        <v>137</v>
      </c>
      <c r="E13" s="475"/>
      <c r="F13" s="495"/>
      <c r="G13" s="157">
        <v>1</v>
      </c>
      <c r="H13" s="157">
        <v>2</v>
      </c>
      <c r="I13" s="158">
        <v>5710000000</v>
      </c>
      <c r="J13" s="159">
        <v>0</v>
      </c>
      <c r="K13" s="147">
        <v>738500</v>
      </c>
      <c r="L13" s="148">
        <v>0</v>
      </c>
      <c r="M13" s="148">
        <v>0</v>
      </c>
      <c r="N13" s="27">
        <v>0</v>
      </c>
      <c r="O13" s="160">
        <f t="shared" si="0"/>
        <v>738500</v>
      </c>
      <c r="P13" s="160">
        <f t="shared" si="0"/>
        <v>672400</v>
      </c>
      <c r="Q13" s="160">
        <f t="shared" si="0"/>
        <v>706400</v>
      </c>
    </row>
    <row r="14" spans="1:17" s="29" customFormat="1" ht="14.25" customHeight="1">
      <c r="A14" s="125"/>
      <c r="B14" s="150"/>
      <c r="C14" s="36"/>
      <c r="D14" s="156"/>
      <c r="E14" s="474" t="s">
        <v>139</v>
      </c>
      <c r="F14" s="495"/>
      <c r="G14" s="157">
        <v>1</v>
      </c>
      <c r="H14" s="157">
        <v>2</v>
      </c>
      <c r="I14" s="158">
        <v>5710010010</v>
      </c>
      <c r="J14" s="159">
        <v>0</v>
      </c>
      <c r="K14" s="147">
        <v>738500</v>
      </c>
      <c r="L14" s="148">
        <v>0</v>
      </c>
      <c r="M14" s="148">
        <v>0</v>
      </c>
      <c r="N14" s="27">
        <v>0</v>
      </c>
      <c r="O14" s="160">
        <f>O15</f>
        <v>738500</v>
      </c>
      <c r="P14" s="160">
        <f>P15</f>
        <v>672400</v>
      </c>
      <c r="Q14" s="160">
        <f>Q15</f>
        <v>706400</v>
      </c>
    </row>
    <row r="15" spans="1:17" s="29" customFormat="1" ht="26.25" customHeight="1">
      <c r="A15" s="125"/>
      <c r="B15" s="150"/>
      <c r="C15" s="36"/>
      <c r="D15" s="161"/>
      <c r="E15" s="156"/>
      <c r="F15" s="37" t="s">
        <v>140</v>
      </c>
      <c r="G15" s="157">
        <v>1</v>
      </c>
      <c r="H15" s="157">
        <v>2</v>
      </c>
      <c r="I15" s="158">
        <v>5710010010</v>
      </c>
      <c r="J15" s="159">
        <v>120</v>
      </c>
      <c r="K15" s="147">
        <v>738500</v>
      </c>
      <c r="L15" s="148">
        <v>0</v>
      </c>
      <c r="M15" s="148">
        <v>0</v>
      </c>
      <c r="N15" s="27">
        <v>0</v>
      </c>
      <c r="O15" s="160">
        <f>'Приложение 5.'!X16</f>
        <v>738500</v>
      </c>
      <c r="P15" s="160">
        <f>'Приложение 5.'!Y16</f>
        <v>672400</v>
      </c>
      <c r="Q15" s="160">
        <f>'Приложение 5.'!Z16</f>
        <v>706400</v>
      </c>
    </row>
    <row r="16" spans="1:17" s="29" customFormat="1" ht="37.5" customHeight="1">
      <c r="A16" s="125"/>
      <c r="B16" s="143"/>
      <c r="C16" s="485" t="s">
        <v>143</v>
      </c>
      <c r="D16" s="486"/>
      <c r="E16" s="486"/>
      <c r="F16" s="487"/>
      <c r="G16" s="144">
        <v>1</v>
      </c>
      <c r="H16" s="144">
        <v>4</v>
      </c>
      <c r="I16" s="145">
        <v>0</v>
      </c>
      <c r="J16" s="146">
        <v>0</v>
      </c>
      <c r="K16" s="147">
        <v>2828400</v>
      </c>
      <c r="L16" s="148">
        <v>0</v>
      </c>
      <c r="M16" s="148">
        <v>0</v>
      </c>
      <c r="N16" s="27">
        <v>0</v>
      </c>
      <c r="O16" s="162">
        <f t="shared" ref="O16:Q17" si="1">O17</f>
        <v>1994190</v>
      </c>
      <c r="P16" s="162">
        <f t="shared" si="1"/>
        <v>1735580</v>
      </c>
      <c r="Q16" s="162">
        <f t="shared" si="1"/>
        <v>1774780</v>
      </c>
    </row>
    <row r="17" spans="1:17" s="127" customFormat="1" ht="36.75" customHeight="1">
      <c r="A17" s="126"/>
      <c r="B17" s="150"/>
      <c r="C17" s="35"/>
      <c r="D17" s="474" t="s">
        <v>173</v>
      </c>
      <c r="E17" s="475"/>
      <c r="F17" s="476"/>
      <c r="G17" s="163">
        <v>1</v>
      </c>
      <c r="H17" s="163">
        <v>4</v>
      </c>
      <c r="I17" s="164">
        <v>5700000000</v>
      </c>
      <c r="J17" s="165">
        <v>0</v>
      </c>
      <c r="K17" s="139">
        <v>738500</v>
      </c>
      <c r="L17" s="140">
        <v>0</v>
      </c>
      <c r="M17" s="140">
        <v>0</v>
      </c>
      <c r="N17" s="141">
        <v>0</v>
      </c>
      <c r="O17" s="166">
        <f t="shared" si="1"/>
        <v>1994190</v>
      </c>
      <c r="P17" s="166">
        <f t="shared" si="1"/>
        <v>1735580</v>
      </c>
      <c r="Q17" s="166">
        <f t="shared" si="1"/>
        <v>1774780</v>
      </c>
    </row>
    <row r="18" spans="1:17" s="29" customFormat="1" ht="24.75" customHeight="1">
      <c r="A18" s="125"/>
      <c r="B18" s="154"/>
      <c r="C18" s="155"/>
      <c r="D18" s="474" t="s">
        <v>137</v>
      </c>
      <c r="E18" s="475"/>
      <c r="F18" s="495"/>
      <c r="G18" s="157">
        <v>1</v>
      </c>
      <c r="H18" s="157">
        <v>4</v>
      </c>
      <c r="I18" s="158">
        <v>5710000000</v>
      </c>
      <c r="J18" s="159">
        <v>0</v>
      </c>
      <c r="K18" s="147">
        <v>738500</v>
      </c>
      <c r="L18" s="148">
        <v>0</v>
      </c>
      <c r="M18" s="148">
        <v>0</v>
      </c>
      <c r="N18" s="27">
        <v>0</v>
      </c>
      <c r="O18" s="168">
        <f>O19+O25+O27</f>
        <v>1994190</v>
      </c>
      <c r="P18" s="160">
        <f>P19+P25</f>
        <v>1735580</v>
      </c>
      <c r="Q18" s="160">
        <f>Q19+Q25</f>
        <v>1774780</v>
      </c>
    </row>
    <row r="19" spans="1:17" s="29" customFormat="1" ht="14.25" customHeight="1">
      <c r="A19" s="125"/>
      <c r="B19" s="150"/>
      <c r="C19" s="36"/>
      <c r="D19" s="156"/>
      <c r="E19" s="477" t="s">
        <v>144</v>
      </c>
      <c r="F19" s="477"/>
      <c r="G19" s="157">
        <v>1</v>
      </c>
      <c r="H19" s="157">
        <v>4</v>
      </c>
      <c r="I19" s="158">
        <v>5710010020</v>
      </c>
      <c r="J19" s="159">
        <v>0</v>
      </c>
      <c r="K19" s="147">
        <v>2828400</v>
      </c>
      <c r="L19" s="148">
        <v>0</v>
      </c>
      <c r="M19" s="148">
        <v>0</v>
      </c>
      <c r="N19" s="27">
        <v>0</v>
      </c>
      <c r="O19" s="168">
        <f>O20+O21+O22+O23</f>
        <v>1174600</v>
      </c>
      <c r="P19" s="168">
        <f>P20+P21+P22</f>
        <v>1385630</v>
      </c>
      <c r="Q19" s="168">
        <f>Q20+Q21+Q22</f>
        <v>1471290</v>
      </c>
    </row>
    <row r="20" spans="1:17" s="29" customFormat="1" ht="24.75" customHeight="1">
      <c r="A20" s="125"/>
      <c r="B20" s="150"/>
      <c r="C20" s="36"/>
      <c r="D20" s="161"/>
      <c r="E20" s="156"/>
      <c r="F20" s="37" t="s">
        <v>140</v>
      </c>
      <c r="G20" s="157">
        <v>1</v>
      </c>
      <c r="H20" s="157">
        <v>4</v>
      </c>
      <c r="I20" s="158">
        <v>5710010020</v>
      </c>
      <c r="J20" s="159">
        <v>120</v>
      </c>
      <c r="K20" s="147">
        <v>1951600</v>
      </c>
      <c r="L20" s="148">
        <v>0</v>
      </c>
      <c r="M20" s="148">
        <v>0</v>
      </c>
      <c r="N20" s="27">
        <v>0</v>
      </c>
      <c r="O20" s="160">
        <v>748750</v>
      </c>
      <c r="P20" s="160">
        <f>'Приложение 5.'!Y23</f>
        <v>1250100</v>
      </c>
      <c r="Q20" s="160">
        <f>'Приложение 5.'!Z23</f>
        <v>1350700</v>
      </c>
    </row>
    <row r="21" spans="1:17" s="29" customFormat="1" ht="27.75" customHeight="1">
      <c r="A21" s="125"/>
      <c r="B21" s="150"/>
      <c r="C21" s="36"/>
      <c r="D21" s="161"/>
      <c r="E21" s="156"/>
      <c r="F21" s="37" t="s">
        <v>145</v>
      </c>
      <c r="G21" s="157">
        <v>1</v>
      </c>
      <c r="H21" s="157">
        <v>4</v>
      </c>
      <c r="I21" s="158">
        <v>5710010020</v>
      </c>
      <c r="J21" s="159">
        <v>240</v>
      </c>
      <c r="K21" s="147">
        <v>835700</v>
      </c>
      <c r="L21" s="148">
        <v>0</v>
      </c>
      <c r="M21" s="148">
        <v>0</v>
      </c>
      <c r="N21" s="27">
        <v>0</v>
      </c>
      <c r="O21" s="160">
        <v>371517.15</v>
      </c>
      <c r="P21" s="160">
        <f>'Приложение 5.'!Y26</f>
        <v>106830</v>
      </c>
      <c r="Q21" s="160">
        <f>'Приложение 5.'!Z26</f>
        <v>91890</v>
      </c>
    </row>
    <row r="22" spans="1:17" s="29" customFormat="1" ht="14.25" customHeight="1">
      <c r="A22" s="125"/>
      <c r="B22" s="150"/>
      <c r="C22" s="36"/>
      <c r="D22" s="161"/>
      <c r="E22" s="156"/>
      <c r="F22" s="37" t="s">
        <v>147</v>
      </c>
      <c r="G22" s="157">
        <v>1</v>
      </c>
      <c r="H22" s="157">
        <v>4</v>
      </c>
      <c r="I22" s="158">
        <v>5710010020</v>
      </c>
      <c r="J22" s="159" t="s">
        <v>148</v>
      </c>
      <c r="K22" s="147">
        <v>26500</v>
      </c>
      <c r="L22" s="148">
        <v>0</v>
      </c>
      <c r="M22" s="148">
        <v>0</v>
      </c>
      <c r="N22" s="27">
        <v>0</v>
      </c>
      <c r="O22" s="168">
        <v>53900</v>
      </c>
      <c r="P22" s="160">
        <f>'Приложение 5.'!Y29</f>
        <v>28700</v>
      </c>
      <c r="Q22" s="160">
        <f>'Приложение 5.'!Z29</f>
        <v>28700</v>
      </c>
    </row>
    <row r="23" spans="1:17" s="29" customFormat="1" ht="14.25" customHeight="1">
      <c r="A23" s="429"/>
      <c r="B23" s="430"/>
      <c r="C23" s="431"/>
      <c r="D23" s="432"/>
      <c r="E23" s="433"/>
      <c r="F23" s="434" t="s">
        <v>263</v>
      </c>
      <c r="G23" s="435">
        <v>1</v>
      </c>
      <c r="H23" s="435">
        <v>4</v>
      </c>
      <c r="I23" s="436">
        <v>5710010020</v>
      </c>
      <c r="J23" s="437">
        <v>800</v>
      </c>
      <c r="K23" s="438"/>
      <c r="L23" s="439"/>
      <c r="M23" s="439"/>
      <c r="N23" s="440"/>
      <c r="O23" s="441">
        <f>O24</f>
        <v>432.85</v>
      </c>
      <c r="P23" s="441">
        <f>P24</f>
        <v>0</v>
      </c>
      <c r="Q23" s="441">
        <f>Q24</f>
        <v>0</v>
      </c>
    </row>
    <row r="24" spans="1:17" s="29" customFormat="1" ht="14.25" customHeight="1">
      <c r="A24" s="429"/>
      <c r="B24" s="430"/>
      <c r="C24" s="431"/>
      <c r="D24" s="432"/>
      <c r="E24" s="433"/>
      <c r="F24" s="434" t="s">
        <v>234</v>
      </c>
      <c r="G24" s="435">
        <v>1</v>
      </c>
      <c r="H24" s="435">
        <v>4</v>
      </c>
      <c r="I24" s="436">
        <v>5710010020</v>
      </c>
      <c r="J24" s="437">
        <v>850</v>
      </c>
      <c r="K24" s="438"/>
      <c r="L24" s="439"/>
      <c r="M24" s="439"/>
      <c r="N24" s="440"/>
      <c r="O24" s="441">
        <v>432.85</v>
      </c>
      <c r="P24" s="441">
        <v>0</v>
      </c>
      <c r="Q24" s="441">
        <v>0</v>
      </c>
    </row>
    <row r="25" spans="1:17" s="29" customFormat="1" ht="63.75" customHeight="1">
      <c r="A25" s="125"/>
      <c r="B25" s="150"/>
      <c r="C25" s="36"/>
      <c r="D25" s="156"/>
      <c r="E25" s="203"/>
      <c r="F25" s="216" t="s">
        <v>228</v>
      </c>
      <c r="G25" s="157">
        <v>1</v>
      </c>
      <c r="H25" s="157">
        <v>4</v>
      </c>
      <c r="I25" s="158">
        <v>5710015010</v>
      </c>
      <c r="J25" s="159">
        <v>0</v>
      </c>
      <c r="K25" s="147"/>
      <c r="L25" s="148"/>
      <c r="M25" s="148"/>
      <c r="N25" s="27"/>
      <c r="O25" s="428">
        <f>O26</f>
        <v>379590</v>
      </c>
      <c r="P25" s="221">
        <f>P26</f>
        <v>349950</v>
      </c>
      <c r="Q25" s="221">
        <f>Q26</f>
        <v>303490</v>
      </c>
    </row>
    <row r="26" spans="1:17" s="29" customFormat="1" ht="14.25" customHeight="1">
      <c r="A26" s="125"/>
      <c r="B26" s="150"/>
      <c r="C26" s="36"/>
      <c r="D26" s="156"/>
      <c r="E26" s="203"/>
      <c r="F26" s="216" t="s">
        <v>147</v>
      </c>
      <c r="G26" s="157">
        <v>1</v>
      </c>
      <c r="H26" s="157">
        <v>4</v>
      </c>
      <c r="I26" s="158">
        <v>5710015010</v>
      </c>
      <c r="J26" s="159">
        <v>540</v>
      </c>
      <c r="K26" s="147"/>
      <c r="L26" s="148"/>
      <c r="M26" s="148"/>
      <c r="N26" s="27"/>
      <c r="O26" s="160">
        <f>'Приложение 5.'!X34</f>
        <v>379590</v>
      </c>
      <c r="P26" s="160">
        <f>'Приложение 5.'!Y34</f>
        <v>349950</v>
      </c>
      <c r="Q26" s="160">
        <f>'Приложение 5.'!Z34</f>
        <v>303490</v>
      </c>
    </row>
    <row r="27" spans="1:17" s="29" customFormat="1" ht="14.25" customHeight="1">
      <c r="A27" s="125"/>
      <c r="B27" s="150"/>
      <c r="C27" s="36"/>
      <c r="D27" s="156"/>
      <c r="E27" s="203"/>
      <c r="F27" s="216" t="s">
        <v>244</v>
      </c>
      <c r="G27" s="157">
        <v>1</v>
      </c>
      <c r="H27" s="157">
        <v>4</v>
      </c>
      <c r="I27" s="158">
        <v>5710097080</v>
      </c>
      <c r="J27" s="159">
        <v>0</v>
      </c>
      <c r="K27" s="147"/>
      <c r="L27" s="148"/>
      <c r="M27" s="148"/>
      <c r="N27" s="27"/>
      <c r="O27" s="160">
        <f>O28</f>
        <v>440000</v>
      </c>
      <c r="P27" s="160">
        <f>P28</f>
        <v>0</v>
      </c>
      <c r="Q27" s="160">
        <f>Q28</f>
        <v>0</v>
      </c>
    </row>
    <row r="28" spans="1:17" s="29" customFormat="1" ht="30.75" customHeight="1">
      <c r="A28" s="125"/>
      <c r="B28" s="150"/>
      <c r="C28" s="36"/>
      <c r="D28" s="156"/>
      <c r="E28" s="203"/>
      <c r="F28" s="216" t="s">
        <v>140</v>
      </c>
      <c r="G28" s="157">
        <v>1</v>
      </c>
      <c r="H28" s="157">
        <v>4</v>
      </c>
      <c r="I28" s="158">
        <v>5710097080</v>
      </c>
      <c r="J28" s="159">
        <v>120</v>
      </c>
      <c r="K28" s="147"/>
      <c r="L28" s="148"/>
      <c r="M28" s="148"/>
      <c r="N28" s="27"/>
      <c r="O28" s="160">
        <v>440000</v>
      </c>
      <c r="P28" s="160">
        <v>0</v>
      </c>
      <c r="Q28" s="160">
        <v>0</v>
      </c>
    </row>
    <row r="29" spans="1:17" s="94" customFormat="1" ht="38.25" customHeight="1">
      <c r="A29" s="128"/>
      <c r="B29" s="169"/>
      <c r="C29" s="170"/>
      <c r="D29" s="496" t="s">
        <v>149</v>
      </c>
      <c r="E29" s="497"/>
      <c r="F29" s="498"/>
      <c r="G29" s="171">
        <v>1</v>
      </c>
      <c r="H29" s="171">
        <v>6</v>
      </c>
      <c r="I29" s="172">
        <v>0</v>
      </c>
      <c r="J29" s="173">
        <v>0</v>
      </c>
      <c r="K29" s="174"/>
      <c r="L29" s="175"/>
      <c r="M29" s="175"/>
      <c r="N29" s="176"/>
      <c r="O29" s="168">
        <f>O30</f>
        <v>23500</v>
      </c>
      <c r="P29" s="168">
        <f t="shared" ref="P29:Q31" si="2">P30</f>
        <v>23500</v>
      </c>
      <c r="Q29" s="168">
        <f t="shared" si="2"/>
        <v>23500</v>
      </c>
    </row>
    <row r="30" spans="1:17" s="94" customFormat="1" ht="39" customHeight="1">
      <c r="A30" s="128"/>
      <c r="B30" s="169"/>
      <c r="C30" s="170"/>
      <c r="D30" s="177"/>
      <c r="E30" s="499" t="s">
        <v>173</v>
      </c>
      <c r="F30" s="500"/>
      <c r="G30" s="178">
        <v>1</v>
      </c>
      <c r="H30" s="178">
        <v>6</v>
      </c>
      <c r="I30" s="179">
        <v>5700000000</v>
      </c>
      <c r="J30" s="180">
        <v>0</v>
      </c>
      <c r="K30" s="174"/>
      <c r="L30" s="175"/>
      <c r="M30" s="175"/>
      <c r="N30" s="176"/>
      <c r="O30" s="168">
        <f>O31</f>
        <v>23500</v>
      </c>
      <c r="P30" s="168">
        <f t="shared" si="2"/>
        <v>23500</v>
      </c>
      <c r="Q30" s="168">
        <f t="shared" si="2"/>
        <v>23500</v>
      </c>
    </row>
    <row r="31" spans="1:17" s="94" customFormat="1" ht="28.5" customHeight="1">
      <c r="A31" s="128"/>
      <c r="B31" s="169"/>
      <c r="C31" s="170"/>
      <c r="D31" s="177"/>
      <c r="E31" s="499" t="s">
        <v>137</v>
      </c>
      <c r="F31" s="500"/>
      <c r="G31" s="181">
        <v>1</v>
      </c>
      <c r="H31" s="181">
        <v>6</v>
      </c>
      <c r="I31" s="182">
        <v>5710000000</v>
      </c>
      <c r="J31" s="183">
        <v>0</v>
      </c>
      <c r="K31" s="174"/>
      <c r="L31" s="175"/>
      <c r="M31" s="175"/>
      <c r="N31" s="176"/>
      <c r="O31" s="168">
        <f>O32</f>
        <v>23500</v>
      </c>
      <c r="P31" s="168">
        <f t="shared" si="2"/>
        <v>23500</v>
      </c>
      <c r="Q31" s="168">
        <f t="shared" si="2"/>
        <v>23500</v>
      </c>
    </row>
    <row r="32" spans="1:17" s="94" customFormat="1" ht="30" customHeight="1">
      <c r="A32" s="128"/>
      <c r="B32" s="169"/>
      <c r="C32" s="170"/>
      <c r="D32" s="177"/>
      <c r="E32" s="184"/>
      <c r="F32" s="185" t="s">
        <v>150</v>
      </c>
      <c r="G32" s="181">
        <v>1</v>
      </c>
      <c r="H32" s="181">
        <v>6</v>
      </c>
      <c r="I32" s="182">
        <v>5710010080</v>
      </c>
      <c r="J32" s="183">
        <v>0</v>
      </c>
      <c r="K32" s="174">
        <v>26500</v>
      </c>
      <c r="L32" s="175">
        <v>0</v>
      </c>
      <c r="M32" s="175">
        <v>0</v>
      </c>
      <c r="N32" s="176">
        <v>0</v>
      </c>
      <c r="O32" s="168">
        <f>O33</f>
        <v>23500</v>
      </c>
      <c r="P32" s="168">
        <f>P33</f>
        <v>23500</v>
      </c>
      <c r="Q32" s="168">
        <f>Q33</f>
        <v>23500</v>
      </c>
    </row>
    <row r="33" spans="1:17" s="94" customFormat="1" ht="15" customHeight="1">
      <c r="A33" s="128"/>
      <c r="B33" s="233"/>
      <c r="C33" s="234"/>
      <c r="D33" s="235"/>
      <c r="E33" s="236"/>
      <c r="F33" s="237" t="s">
        <v>147</v>
      </c>
      <c r="G33" s="181">
        <v>1</v>
      </c>
      <c r="H33" s="181">
        <v>6</v>
      </c>
      <c r="I33" s="182">
        <v>5710010080</v>
      </c>
      <c r="J33" s="183" t="s">
        <v>148</v>
      </c>
      <c r="K33" s="174"/>
      <c r="L33" s="175"/>
      <c r="M33" s="175"/>
      <c r="N33" s="176"/>
      <c r="O33" s="168">
        <f>'Приложение 5.'!X42</f>
        <v>23500</v>
      </c>
      <c r="P33" s="168">
        <f>'Приложение 5.'!Y42</f>
        <v>23500</v>
      </c>
      <c r="Q33" s="168">
        <f>'Приложение 5.'!Z42</f>
        <v>23500</v>
      </c>
    </row>
    <row r="34" spans="1:17" s="29" customFormat="1" ht="14.25" customHeight="1">
      <c r="A34" s="238"/>
      <c r="B34" s="470" t="s">
        <v>231</v>
      </c>
      <c r="C34" s="470"/>
      <c r="D34" s="470"/>
      <c r="E34" s="470"/>
      <c r="F34" s="470"/>
      <c r="G34" s="144">
        <v>1</v>
      </c>
      <c r="H34" s="144">
        <v>13</v>
      </c>
      <c r="I34" s="145">
        <v>0</v>
      </c>
      <c r="J34" s="146">
        <v>0</v>
      </c>
      <c r="K34" s="147">
        <v>158200</v>
      </c>
      <c r="L34" s="148">
        <v>0</v>
      </c>
      <c r="M34" s="148">
        <v>0</v>
      </c>
      <c r="N34" s="27">
        <v>0</v>
      </c>
      <c r="O34" s="149">
        <f>O35</f>
        <v>1350</v>
      </c>
      <c r="P34" s="149">
        <f t="shared" ref="P34:Q36" si="3">P35</f>
        <v>0</v>
      </c>
      <c r="Q34" s="149">
        <f t="shared" si="3"/>
        <v>0</v>
      </c>
    </row>
    <row r="35" spans="1:17" s="29" customFormat="1" ht="14.25" customHeight="1">
      <c r="A35" s="471" t="s">
        <v>232</v>
      </c>
      <c r="B35" s="472"/>
      <c r="C35" s="472"/>
      <c r="D35" s="472"/>
      <c r="E35" s="472"/>
      <c r="F35" s="472"/>
      <c r="G35" s="157">
        <v>1</v>
      </c>
      <c r="H35" s="157">
        <v>13</v>
      </c>
      <c r="I35" s="158">
        <v>7700000000</v>
      </c>
      <c r="J35" s="159">
        <v>0</v>
      </c>
      <c r="K35" s="147"/>
      <c r="L35" s="148"/>
      <c r="M35" s="148"/>
      <c r="N35" s="27"/>
      <c r="O35" s="160">
        <f>O36</f>
        <v>1350</v>
      </c>
      <c r="P35" s="160">
        <f t="shared" si="3"/>
        <v>0</v>
      </c>
      <c r="Q35" s="160">
        <f t="shared" si="3"/>
        <v>0</v>
      </c>
    </row>
    <row r="36" spans="1:17" s="29" customFormat="1" ht="14.25" customHeight="1">
      <c r="A36" s="471" t="s">
        <v>233</v>
      </c>
      <c r="B36" s="472"/>
      <c r="C36" s="472"/>
      <c r="D36" s="472"/>
      <c r="E36" s="472"/>
      <c r="F36" s="472"/>
      <c r="G36" s="157">
        <v>1</v>
      </c>
      <c r="H36" s="157">
        <v>13</v>
      </c>
      <c r="I36" s="158">
        <v>7700095100</v>
      </c>
      <c r="J36" s="159">
        <v>0</v>
      </c>
      <c r="K36" s="147"/>
      <c r="L36" s="148"/>
      <c r="M36" s="148"/>
      <c r="N36" s="27"/>
      <c r="O36" s="160">
        <f>O37</f>
        <v>1350</v>
      </c>
      <c r="P36" s="160">
        <f t="shared" si="3"/>
        <v>0</v>
      </c>
      <c r="Q36" s="160">
        <f t="shared" si="3"/>
        <v>0</v>
      </c>
    </row>
    <row r="37" spans="1:17" s="29" customFormat="1" ht="14.25" customHeight="1">
      <c r="A37" s="238"/>
      <c r="B37" s="473" t="s">
        <v>234</v>
      </c>
      <c r="C37" s="473"/>
      <c r="D37" s="473"/>
      <c r="E37" s="473"/>
      <c r="F37" s="473"/>
      <c r="G37" s="157">
        <v>1</v>
      </c>
      <c r="H37" s="157">
        <v>13</v>
      </c>
      <c r="I37" s="158">
        <v>7700095100</v>
      </c>
      <c r="J37" s="159">
        <v>850</v>
      </c>
      <c r="K37" s="147"/>
      <c r="L37" s="148"/>
      <c r="M37" s="148"/>
      <c r="N37" s="27"/>
      <c r="O37" s="160">
        <f>'Приложение 5.'!X44</f>
        <v>1350</v>
      </c>
      <c r="P37" s="160">
        <f>'Приложение 5.'!Y44</f>
        <v>0</v>
      </c>
      <c r="Q37" s="160">
        <f>'Приложение 5.'!Z44</f>
        <v>0</v>
      </c>
    </row>
    <row r="38" spans="1:17" s="29" customFormat="1" ht="14.25" customHeight="1">
      <c r="A38" s="125"/>
      <c r="B38" s="503" t="s">
        <v>151</v>
      </c>
      <c r="C38" s="503"/>
      <c r="D38" s="503"/>
      <c r="E38" s="503"/>
      <c r="F38" s="503"/>
      <c r="G38" s="144">
        <v>2</v>
      </c>
      <c r="H38" s="144">
        <v>0</v>
      </c>
      <c r="I38" s="145">
        <v>0</v>
      </c>
      <c r="J38" s="146">
        <v>0</v>
      </c>
      <c r="K38" s="147">
        <v>158200</v>
      </c>
      <c r="L38" s="148">
        <v>0</v>
      </c>
      <c r="M38" s="148">
        <v>0</v>
      </c>
      <c r="N38" s="27">
        <v>0</v>
      </c>
      <c r="O38" s="149">
        <f>O39</f>
        <v>104800</v>
      </c>
      <c r="P38" s="149">
        <f t="shared" ref="P38:Q41" si="4">P39</f>
        <v>108300</v>
      </c>
      <c r="Q38" s="149">
        <f t="shared" si="4"/>
        <v>112100</v>
      </c>
    </row>
    <row r="39" spans="1:17" s="29" customFormat="1" ht="15" customHeight="1">
      <c r="A39" s="125"/>
      <c r="B39" s="143"/>
      <c r="C39" s="470" t="s">
        <v>152</v>
      </c>
      <c r="D39" s="470"/>
      <c r="E39" s="470"/>
      <c r="F39" s="470"/>
      <c r="G39" s="144">
        <v>2</v>
      </c>
      <c r="H39" s="144">
        <v>3</v>
      </c>
      <c r="I39" s="145">
        <v>0</v>
      </c>
      <c r="J39" s="146">
        <v>0</v>
      </c>
      <c r="K39" s="147">
        <v>158200</v>
      </c>
      <c r="L39" s="148">
        <v>0</v>
      </c>
      <c r="M39" s="148">
        <v>0</v>
      </c>
      <c r="N39" s="27">
        <v>0</v>
      </c>
      <c r="O39" s="149">
        <f>O40</f>
        <v>104800</v>
      </c>
      <c r="P39" s="149">
        <f t="shared" si="4"/>
        <v>108300</v>
      </c>
      <c r="Q39" s="149">
        <f t="shared" si="4"/>
        <v>112100</v>
      </c>
    </row>
    <row r="40" spans="1:17" s="127" customFormat="1" ht="40.5" customHeight="1">
      <c r="A40" s="126"/>
      <c r="B40" s="150"/>
      <c r="C40" s="35"/>
      <c r="D40" s="474" t="s">
        <v>173</v>
      </c>
      <c r="E40" s="475"/>
      <c r="F40" s="476"/>
      <c r="G40" s="163">
        <v>2</v>
      </c>
      <c r="H40" s="163">
        <v>3</v>
      </c>
      <c r="I40" s="164">
        <v>5700000000</v>
      </c>
      <c r="J40" s="165">
        <v>0</v>
      </c>
      <c r="K40" s="139">
        <v>738500</v>
      </c>
      <c r="L40" s="140">
        <v>0</v>
      </c>
      <c r="M40" s="140">
        <v>0</v>
      </c>
      <c r="N40" s="141">
        <v>0</v>
      </c>
      <c r="O40" s="167">
        <f>O41</f>
        <v>104800</v>
      </c>
      <c r="P40" s="167">
        <f t="shared" si="4"/>
        <v>108300</v>
      </c>
      <c r="Q40" s="167">
        <f t="shared" si="4"/>
        <v>112100</v>
      </c>
    </row>
    <row r="41" spans="1:17" s="29" customFormat="1" ht="25.5" customHeight="1">
      <c r="A41" s="125"/>
      <c r="B41" s="150"/>
      <c r="C41" s="35"/>
      <c r="D41" s="477" t="s">
        <v>153</v>
      </c>
      <c r="E41" s="477"/>
      <c r="F41" s="477"/>
      <c r="G41" s="157">
        <v>2</v>
      </c>
      <c r="H41" s="157">
        <v>3</v>
      </c>
      <c r="I41" s="158">
        <v>5720000000</v>
      </c>
      <c r="J41" s="159">
        <v>0</v>
      </c>
      <c r="K41" s="147">
        <v>158200</v>
      </c>
      <c r="L41" s="148">
        <v>0</v>
      </c>
      <c r="M41" s="148">
        <v>0</v>
      </c>
      <c r="N41" s="27">
        <v>0</v>
      </c>
      <c r="O41" s="160">
        <f>O42</f>
        <v>104800</v>
      </c>
      <c r="P41" s="160">
        <f t="shared" si="4"/>
        <v>108300</v>
      </c>
      <c r="Q41" s="160">
        <f t="shared" si="4"/>
        <v>112100</v>
      </c>
    </row>
    <row r="42" spans="1:17" s="29" customFormat="1" ht="26.25" customHeight="1">
      <c r="A42" s="125"/>
      <c r="B42" s="150"/>
      <c r="C42" s="36"/>
      <c r="D42" s="156"/>
      <c r="E42" s="477" t="s">
        <v>242</v>
      </c>
      <c r="F42" s="477"/>
      <c r="G42" s="157">
        <v>2</v>
      </c>
      <c r="H42" s="157">
        <v>3</v>
      </c>
      <c r="I42" s="158">
        <v>5720051180</v>
      </c>
      <c r="J42" s="159">
        <v>0</v>
      </c>
      <c r="K42" s="147">
        <v>158200</v>
      </c>
      <c r="L42" s="148">
        <v>0</v>
      </c>
      <c r="M42" s="148">
        <v>0</v>
      </c>
      <c r="N42" s="27">
        <v>0</v>
      </c>
      <c r="O42" s="160">
        <f>O43+O44</f>
        <v>104800</v>
      </c>
      <c r="P42" s="160">
        <f>P43+P44</f>
        <v>108300</v>
      </c>
      <c r="Q42" s="160">
        <f>Q43+Q44</f>
        <v>112100</v>
      </c>
    </row>
    <row r="43" spans="1:17" s="29" customFormat="1" ht="27.75" customHeight="1">
      <c r="A43" s="125"/>
      <c r="B43" s="150"/>
      <c r="C43" s="36"/>
      <c r="D43" s="161"/>
      <c r="E43" s="156"/>
      <c r="F43" s="37" t="s">
        <v>140</v>
      </c>
      <c r="G43" s="157">
        <v>2</v>
      </c>
      <c r="H43" s="157">
        <v>3</v>
      </c>
      <c r="I43" s="158">
        <v>5720051180</v>
      </c>
      <c r="J43" s="159">
        <v>120</v>
      </c>
      <c r="K43" s="147">
        <v>144400</v>
      </c>
      <c r="L43" s="148">
        <v>0</v>
      </c>
      <c r="M43" s="148">
        <v>0</v>
      </c>
      <c r="N43" s="27">
        <v>0</v>
      </c>
      <c r="O43" s="160">
        <f>'Приложение 5.'!X54</f>
        <v>102800</v>
      </c>
      <c r="P43" s="160">
        <f>'Приложение 5.'!Y54</f>
        <v>106300</v>
      </c>
      <c r="Q43" s="160">
        <f>'Приложение 5.'!Z54</f>
        <v>110000</v>
      </c>
    </row>
    <row r="44" spans="1:17" s="29" customFormat="1" ht="25.5" customHeight="1">
      <c r="A44" s="125"/>
      <c r="B44" s="150"/>
      <c r="C44" s="36"/>
      <c r="D44" s="161"/>
      <c r="E44" s="156"/>
      <c r="F44" s="37" t="s">
        <v>145</v>
      </c>
      <c r="G44" s="157">
        <v>2</v>
      </c>
      <c r="H44" s="157">
        <v>3</v>
      </c>
      <c r="I44" s="158">
        <v>5720051180</v>
      </c>
      <c r="J44" s="159">
        <v>240</v>
      </c>
      <c r="K44" s="147">
        <v>13800</v>
      </c>
      <c r="L44" s="148">
        <v>0</v>
      </c>
      <c r="M44" s="148">
        <v>0</v>
      </c>
      <c r="N44" s="27">
        <v>0</v>
      </c>
      <c r="O44" s="160">
        <f>'Приложение 5.'!X57</f>
        <v>2000</v>
      </c>
      <c r="P44" s="160">
        <f>'Приложение 5.'!Y57</f>
        <v>2000</v>
      </c>
      <c r="Q44" s="160">
        <f>'Приложение 5.'!Z57</f>
        <v>2100</v>
      </c>
    </row>
    <row r="45" spans="1:17" s="29" customFormat="1" ht="30" customHeight="1">
      <c r="A45" s="125"/>
      <c r="B45" s="501" t="s">
        <v>155</v>
      </c>
      <c r="C45" s="501"/>
      <c r="D45" s="501"/>
      <c r="E45" s="501"/>
      <c r="F45" s="501"/>
      <c r="G45" s="442">
        <v>3</v>
      </c>
      <c r="H45" s="442">
        <v>0</v>
      </c>
      <c r="I45" s="443">
        <v>0</v>
      </c>
      <c r="J45" s="444">
        <v>0</v>
      </c>
      <c r="K45" s="438">
        <v>101200</v>
      </c>
      <c r="L45" s="439">
        <v>0</v>
      </c>
      <c r="M45" s="439">
        <v>0</v>
      </c>
      <c r="N45" s="440">
        <v>0</v>
      </c>
      <c r="O45" s="445">
        <f>O46</f>
        <v>79567.149999999994</v>
      </c>
      <c r="P45" s="445">
        <f t="shared" ref="P45:Q48" si="5">P46</f>
        <v>20000</v>
      </c>
      <c r="Q45" s="445">
        <f t="shared" si="5"/>
        <v>9100</v>
      </c>
    </row>
    <row r="46" spans="1:17" s="29" customFormat="1" ht="27.75" customHeight="1">
      <c r="A46" s="125"/>
      <c r="B46" s="446"/>
      <c r="C46" s="502" t="s">
        <v>219</v>
      </c>
      <c r="D46" s="502"/>
      <c r="E46" s="502"/>
      <c r="F46" s="502"/>
      <c r="G46" s="442">
        <v>3</v>
      </c>
      <c r="H46" s="442">
        <v>10</v>
      </c>
      <c r="I46" s="443">
        <v>0</v>
      </c>
      <c r="J46" s="444">
        <v>0</v>
      </c>
      <c r="K46" s="438">
        <v>60000</v>
      </c>
      <c r="L46" s="439">
        <v>0</v>
      </c>
      <c r="M46" s="439">
        <v>0</v>
      </c>
      <c r="N46" s="440">
        <v>0</v>
      </c>
      <c r="O46" s="445">
        <f>O47</f>
        <v>79567.149999999994</v>
      </c>
      <c r="P46" s="445">
        <f t="shared" si="5"/>
        <v>20000</v>
      </c>
      <c r="Q46" s="445">
        <f t="shared" si="5"/>
        <v>9100</v>
      </c>
    </row>
    <row r="47" spans="1:17" s="127" customFormat="1" ht="39.75" customHeight="1">
      <c r="A47" s="126"/>
      <c r="B47" s="430"/>
      <c r="C47" s="447"/>
      <c r="D47" s="488" t="s">
        <v>173</v>
      </c>
      <c r="E47" s="489"/>
      <c r="F47" s="490"/>
      <c r="G47" s="448">
        <v>3</v>
      </c>
      <c r="H47" s="448">
        <v>10</v>
      </c>
      <c r="I47" s="449">
        <v>5700000000</v>
      </c>
      <c r="J47" s="450">
        <v>0</v>
      </c>
      <c r="K47" s="451">
        <v>738500</v>
      </c>
      <c r="L47" s="452">
        <v>0</v>
      </c>
      <c r="M47" s="452">
        <v>0</v>
      </c>
      <c r="N47" s="453">
        <v>0</v>
      </c>
      <c r="O47" s="454">
        <f>O48</f>
        <v>79567.149999999994</v>
      </c>
      <c r="P47" s="454">
        <f t="shared" si="5"/>
        <v>20000</v>
      </c>
      <c r="Q47" s="454">
        <f t="shared" si="5"/>
        <v>9100</v>
      </c>
    </row>
    <row r="48" spans="1:17" s="29" customFormat="1" ht="24.75" customHeight="1">
      <c r="A48" s="125"/>
      <c r="B48" s="430"/>
      <c r="C48" s="447"/>
      <c r="D48" s="491" t="s">
        <v>156</v>
      </c>
      <c r="E48" s="491"/>
      <c r="F48" s="491"/>
      <c r="G48" s="435">
        <v>3</v>
      </c>
      <c r="H48" s="435">
        <v>10</v>
      </c>
      <c r="I48" s="436">
        <v>5730000000</v>
      </c>
      <c r="J48" s="437">
        <v>0</v>
      </c>
      <c r="K48" s="438">
        <v>60000</v>
      </c>
      <c r="L48" s="439">
        <v>0</v>
      </c>
      <c r="M48" s="439">
        <v>0</v>
      </c>
      <c r="N48" s="440">
        <v>0</v>
      </c>
      <c r="O48" s="441">
        <f>O49</f>
        <v>79567.149999999994</v>
      </c>
      <c r="P48" s="441">
        <f t="shared" si="5"/>
        <v>20000</v>
      </c>
      <c r="Q48" s="441">
        <f t="shared" si="5"/>
        <v>9100</v>
      </c>
    </row>
    <row r="49" spans="1:17" s="29" customFormat="1" ht="37.5" customHeight="1">
      <c r="A49" s="125"/>
      <c r="B49" s="430"/>
      <c r="C49" s="431"/>
      <c r="D49" s="455"/>
      <c r="E49" s="432"/>
      <c r="F49" s="434" t="s">
        <v>157</v>
      </c>
      <c r="G49" s="435">
        <v>3</v>
      </c>
      <c r="H49" s="435">
        <v>10</v>
      </c>
      <c r="I49" s="436">
        <v>5730095020</v>
      </c>
      <c r="J49" s="437">
        <v>0</v>
      </c>
      <c r="K49" s="438">
        <v>60000</v>
      </c>
      <c r="L49" s="439">
        <v>0</v>
      </c>
      <c r="M49" s="439">
        <v>0</v>
      </c>
      <c r="N49" s="440">
        <v>0</v>
      </c>
      <c r="O49" s="441">
        <f>O50</f>
        <v>79567.149999999994</v>
      </c>
      <c r="P49" s="441">
        <f>P50</f>
        <v>20000</v>
      </c>
      <c r="Q49" s="441">
        <f>Q50</f>
        <v>9100</v>
      </c>
    </row>
    <row r="50" spans="1:17" s="29" customFormat="1" ht="30.75" customHeight="1">
      <c r="A50" s="125"/>
      <c r="B50" s="430"/>
      <c r="C50" s="431"/>
      <c r="D50" s="455"/>
      <c r="E50" s="432"/>
      <c r="F50" s="434" t="s">
        <v>145</v>
      </c>
      <c r="G50" s="435">
        <v>3</v>
      </c>
      <c r="H50" s="435">
        <v>10</v>
      </c>
      <c r="I50" s="436">
        <v>5730095020</v>
      </c>
      <c r="J50" s="437">
        <v>240</v>
      </c>
      <c r="K50" s="438">
        <v>60000</v>
      </c>
      <c r="L50" s="439">
        <v>0</v>
      </c>
      <c r="M50" s="439">
        <v>0</v>
      </c>
      <c r="N50" s="440">
        <v>0</v>
      </c>
      <c r="O50" s="441">
        <f>'Приложение 5.'!X64</f>
        <v>79567.149999999994</v>
      </c>
      <c r="P50" s="441">
        <f>'Приложение 5.'!Y64</f>
        <v>20000</v>
      </c>
      <c r="Q50" s="441">
        <f>'Приложение 5.'!Z64</f>
        <v>9100</v>
      </c>
    </row>
    <row r="51" spans="1:17" s="29" customFormat="1" ht="17.25" customHeight="1">
      <c r="A51" s="125"/>
      <c r="B51" s="492" t="s">
        <v>158</v>
      </c>
      <c r="C51" s="493"/>
      <c r="D51" s="493"/>
      <c r="E51" s="493"/>
      <c r="F51" s="494"/>
      <c r="G51" s="144">
        <v>4</v>
      </c>
      <c r="H51" s="144">
        <v>0</v>
      </c>
      <c r="I51" s="145">
        <v>0</v>
      </c>
      <c r="J51" s="146">
        <v>0</v>
      </c>
      <c r="K51" s="186"/>
      <c r="L51" s="187"/>
      <c r="M51" s="187"/>
      <c r="N51" s="34"/>
      <c r="O51" s="149">
        <f>O52</f>
        <v>1664407</v>
      </c>
      <c r="P51" s="149">
        <f t="shared" ref="P51:Q54" si="6">P52</f>
        <v>702000</v>
      </c>
      <c r="Q51" s="149">
        <f>Q52+Q59</f>
        <v>1080000</v>
      </c>
    </row>
    <row r="52" spans="1:17" s="29" customFormat="1" ht="14.25" customHeight="1">
      <c r="A52" s="125"/>
      <c r="B52" s="143"/>
      <c r="C52" s="470" t="s">
        <v>174</v>
      </c>
      <c r="D52" s="470"/>
      <c r="E52" s="470"/>
      <c r="F52" s="470"/>
      <c r="G52" s="144">
        <v>4</v>
      </c>
      <c r="H52" s="144">
        <v>9</v>
      </c>
      <c r="I52" s="145">
        <v>0</v>
      </c>
      <c r="J52" s="146">
        <v>0</v>
      </c>
      <c r="K52" s="147">
        <v>60000</v>
      </c>
      <c r="L52" s="148">
        <v>0</v>
      </c>
      <c r="M52" s="148">
        <v>0</v>
      </c>
      <c r="N52" s="27">
        <v>0</v>
      </c>
      <c r="O52" s="149">
        <f>O53</f>
        <v>1664407</v>
      </c>
      <c r="P52" s="149">
        <f t="shared" si="6"/>
        <v>702000</v>
      </c>
      <c r="Q52" s="149">
        <f t="shared" si="6"/>
        <v>717000</v>
      </c>
    </row>
    <row r="53" spans="1:17" s="127" customFormat="1" ht="39.75" customHeight="1">
      <c r="A53" s="126"/>
      <c r="B53" s="150"/>
      <c r="C53" s="35"/>
      <c r="D53" s="474" t="s">
        <v>173</v>
      </c>
      <c r="E53" s="475"/>
      <c r="F53" s="476"/>
      <c r="G53" s="163">
        <v>4</v>
      </c>
      <c r="H53" s="163">
        <v>9</v>
      </c>
      <c r="I53" s="164">
        <v>5700000000</v>
      </c>
      <c r="J53" s="165">
        <v>0</v>
      </c>
      <c r="K53" s="139">
        <v>738500</v>
      </c>
      <c r="L53" s="140">
        <v>0</v>
      </c>
      <c r="M53" s="140">
        <v>0</v>
      </c>
      <c r="N53" s="141">
        <v>0</v>
      </c>
      <c r="O53" s="167">
        <f>O54</f>
        <v>1664407</v>
      </c>
      <c r="P53" s="167">
        <f t="shared" si="6"/>
        <v>702000</v>
      </c>
      <c r="Q53" s="167">
        <f t="shared" si="6"/>
        <v>717000</v>
      </c>
    </row>
    <row r="54" spans="1:17" s="29" customFormat="1" ht="26.25" customHeight="1">
      <c r="A54" s="125"/>
      <c r="B54" s="150"/>
      <c r="C54" s="35"/>
      <c r="D54" s="477" t="s">
        <v>159</v>
      </c>
      <c r="E54" s="477"/>
      <c r="F54" s="477"/>
      <c r="G54" s="157">
        <v>4</v>
      </c>
      <c r="H54" s="157">
        <v>9</v>
      </c>
      <c r="I54" s="158">
        <v>5740000000</v>
      </c>
      <c r="J54" s="159">
        <v>0</v>
      </c>
      <c r="K54" s="147">
        <v>60000</v>
      </c>
      <c r="L54" s="148">
        <v>0</v>
      </c>
      <c r="M54" s="148">
        <v>0</v>
      </c>
      <c r="N54" s="27">
        <v>0</v>
      </c>
      <c r="O54" s="160">
        <f>O55</f>
        <v>1664407</v>
      </c>
      <c r="P54" s="160">
        <f t="shared" si="6"/>
        <v>702000</v>
      </c>
      <c r="Q54" s="160">
        <f t="shared" si="6"/>
        <v>717000</v>
      </c>
    </row>
    <row r="55" spans="1:17" s="29" customFormat="1" ht="26.25" customHeight="1">
      <c r="A55" s="125"/>
      <c r="B55" s="150"/>
      <c r="C55" s="36"/>
      <c r="D55" s="156"/>
      <c r="E55" s="477" t="s">
        <v>160</v>
      </c>
      <c r="F55" s="477"/>
      <c r="G55" s="157">
        <v>4</v>
      </c>
      <c r="H55" s="157">
        <v>9</v>
      </c>
      <c r="I55" s="158">
        <v>5740095280</v>
      </c>
      <c r="J55" s="159">
        <v>0</v>
      </c>
      <c r="K55" s="147">
        <v>60000</v>
      </c>
      <c r="L55" s="148">
        <v>0</v>
      </c>
      <c r="M55" s="148">
        <v>0</v>
      </c>
      <c r="N55" s="27">
        <v>0</v>
      </c>
      <c r="O55" s="160">
        <f>O56</f>
        <v>1664407</v>
      </c>
      <c r="P55" s="160">
        <f>P56</f>
        <v>702000</v>
      </c>
      <c r="Q55" s="160">
        <f>Q56</f>
        <v>717000</v>
      </c>
    </row>
    <row r="56" spans="1:17" s="29" customFormat="1" ht="26.25" customHeight="1">
      <c r="A56" s="125"/>
      <c r="B56" s="150"/>
      <c r="C56" s="36"/>
      <c r="D56" s="161"/>
      <c r="E56" s="156"/>
      <c r="F56" s="37" t="s">
        <v>145</v>
      </c>
      <c r="G56" s="157">
        <v>4</v>
      </c>
      <c r="H56" s="157">
        <v>9</v>
      </c>
      <c r="I56" s="158">
        <v>5740095280</v>
      </c>
      <c r="J56" s="159">
        <v>240</v>
      </c>
      <c r="K56" s="147">
        <v>60000</v>
      </c>
      <c r="L56" s="148">
        <v>0</v>
      </c>
      <c r="M56" s="148">
        <v>0</v>
      </c>
      <c r="N56" s="27">
        <v>0</v>
      </c>
      <c r="O56" s="160">
        <f>'Приложение 5.'!X71</f>
        <v>1664407</v>
      </c>
      <c r="P56" s="160">
        <f>'Приложение 5.'!Y71</f>
        <v>702000</v>
      </c>
      <c r="Q56" s="160">
        <f>'Приложение 5.'!Z71</f>
        <v>717000</v>
      </c>
    </row>
    <row r="57" spans="1:17" s="29" customFormat="1" ht="18" customHeight="1">
      <c r="A57" s="125"/>
      <c r="B57" s="150"/>
      <c r="C57" s="470" t="s">
        <v>220</v>
      </c>
      <c r="D57" s="470"/>
      <c r="E57" s="470"/>
      <c r="F57" s="470"/>
      <c r="G57" s="157">
        <v>4</v>
      </c>
      <c r="H57" s="157">
        <v>12</v>
      </c>
      <c r="I57" s="145">
        <v>0</v>
      </c>
      <c r="J57" s="146">
        <v>0</v>
      </c>
      <c r="K57" s="147"/>
      <c r="L57" s="148"/>
      <c r="M57" s="148"/>
      <c r="N57" s="27"/>
      <c r="O57" s="149">
        <f>O59</f>
        <v>0</v>
      </c>
      <c r="P57" s="149">
        <f>P59</f>
        <v>0</v>
      </c>
      <c r="Q57" s="149">
        <f>Q59</f>
        <v>363000</v>
      </c>
    </row>
    <row r="58" spans="1:17" s="29" customFormat="1" ht="36.75" customHeight="1">
      <c r="A58" s="125"/>
      <c r="B58" s="150"/>
      <c r="C58" s="202"/>
      <c r="D58" s="474" t="s">
        <v>173</v>
      </c>
      <c r="E58" s="475"/>
      <c r="F58" s="476"/>
      <c r="G58" s="157">
        <v>4</v>
      </c>
      <c r="H58" s="157">
        <v>12</v>
      </c>
      <c r="I58" s="164">
        <v>5700000000</v>
      </c>
      <c r="J58" s="159">
        <v>0</v>
      </c>
      <c r="K58" s="147"/>
      <c r="L58" s="148"/>
      <c r="M58" s="148"/>
      <c r="N58" s="27"/>
      <c r="O58" s="221">
        <f>O59</f>
        <v>0</v>
      </c>
      <c r="P58" s="221">
        <f>P59</f>
        <v>0</v>
      </c>
      <c r="Q58" s="221">
        <f>Q59</f>
        <v>363000</v>
      </c>
    </row>
    <row r="59" spans="1:17" s="29" customFormat="1" ht="39.6" customHeight="1">
      <c r="A59" s="125"/>
      <c r="B59" s="150"/>
      <c r="C59" s="202"/>
      <c r="D59" s="204"/>
      <c r="E59" s="203"/>
      <c r="F59" s="216" t="s">
        <v>229</v>
      </c>
      <c r="G59" s="157">
        <v>4</v>
      </c>
      <c r="H59" s="157">
        <v>12</v>
      </c>
      <c r="I59" s="158">
        <v>5770000000</v>
      </c>
      <c r="J59" s="159">
        <v>0</v>
      </c>
      <c r="K59" s="147"/>
      <c r="L59" s="148"/>
      <c r="M59" s="148"/>
      <c r="N59" s="27"/>
      <c r="O59" s="221">
        <f t="shared" ref="O59:Q61" si="7">O60</f>
        <v>0</v>
      </c>
      <c r="P59" s="221">
        <f t="shared" si="7"/>
        <v>0</v>
      </c>
      <c r="Q59" s="221">
        <f t="shared" si="7"/>
        <v>363000</v>
      </c>
    </row>
    <row r="60" spans="1:17" s="29" customFormat="1" ht="69" customHeight="1">
      <c r="A60" s="125"/>
      <c r="B60" s="150"/>
      <c r="C60" s="202"/>
      <c r="D60" s="204"/>
      <c r="E60" s="203"/>
      <c r="F60" s="216" t="s">
        <v>192</v>
      </c>
      <c r="G60" s="157">
        <v>4</v>
      </c>
      <c r="H60" s="157">
        <v>12</v>
      </c>
      <c r="I60" s="222" t="s">
        <v>193</v>
      </c>
      <c r="J60" s="159">
        <v>0</v>
      </c>
      <c r="K60" s="147"/>
      <c r="L60" s="148"/>
      <c r="M60" s="148"/>
      <c r="N60" s="27"/>
      <c r="O60" s="221">
        <f t="shared" si="7"/>
        <v>0</v>
      </c>
      <c r="P60" s="221">
        <f t="shared" si="7"/>
        <v>0</v>
      </c>
      <c r="Q60" s="221">
        <f t="shared" si="7"/>
        <v>363000</v>
      </c>
    </row>
    <row r="61" spans="1:17" s="29" customFormat="1" ht="26.25" customHeight="1">
      <c r="A61" s="125"/>
      <c r="B61" s="150"/>
      <c r="C61" s="202"/>
      <c r="D61" s="204"/>
      <c r="E61" s="203"/>
      <c r="F61" s="216" t="s">
        <v>145</v>
      </c>
      <c r="G61" s="157">
        <v>4</v>
      </c>
      <c r="H61" s="157">
        <v>12</v>
      </c>
      <c r="I61" s="222" t="s">
        <v>193</v>
      </c>
      <c r="J61" s="159">
        <v>240</v>
      </c>
      <c r="K61" s="147"/>
      <c r="L61" s="148"/>
      <c r="M61" s="148"/>
      <c r="N61" s="27"/>
      <c r="O61" s="221">
        <f t="shared" si="7"/>
        <v>0</v>
      </c>
      <c r="P61" s="221">
        <f t="shared" si="7"/>
        <v>0</v>
      </c>
      <c r="Q61" s="221">
        <f t="shared" si="7"/>
        <v>363000</v>
      </c>
    </row>
    <row r="62" spans="1:17" s="29" customFormat="1" ht="19.5" customHeight="1">
      <c r="A62" s="125"/>
      <c r="B62" s="150"/>
      <c r="C62" s="202"/>
      <c r="D62" s="204"/>
      <c r="E62" s="203"/>
      <c r="F62" s="216" t="s">
        <v>146</v>
      </c>
      <c r="G62" s="157">
        <v>4</v>
      </c>
      <c r="H62" s="157">
        <v>12</v>
      </c>
      <c r="I62" s="222" t="s">
        <v>193</v>
      </c>
      <c r="J62" s="159">
        <v>244</v>
      </c>
      <c r="K62" s="147"/>
      <c r="L62" s="148"/>
      <c r="M62" s="148"/>
      <c r="N62" s="27"/>
      <c r="O62" s="160">
        <f>'Приложение 5.'!X79</f>
        <v>0</v>
      </c>
      <c r="P62" s="160">
        <f>'Приложение 5.'!Y79</f>
        <v>0</v>
      </c>
      <c r="Q62" s="160">
        <f>'Приложение 5.'!Z79</f>
        <v>363000</v>
      </c>
    </row>
    <row r="63" spans="1:17" s="29" customFormat="1" ht="15" customHeight="1">
      <c r="A63" s="125"/>
      <c r="B63" s="484" t="s">
        <v>162</v>
      </c>
      <c r="C63" s="484"/>
      <c r="D63" s="484"/>
      <c r="E63" s="484"/>
      <c r="F63" s="484"/>
      <c r="G63" s="144">
        <v>5</v>
      </c>
      <c r="H63" s="144">
        <v>0</v>
      </c>
      <c r="I63" s="145">
        <v>0</v>
      </c>
      <c r="J63" s="146">
        <v>0</v>
      </c>
      <c r="K63" s="147">
        <v>2518700</v>
      </c>
      <c r="L63" s="148">
        <v>0</v>
      </c>
      <c r="M63" s="148">
        <v>0</v>
      </c>
      <c r="N63" s="27">
        <v>0</v>
      </c>
      <c r="O63" s="149">
        <f>O64+O69</f>
        <v>1026262</v>
      </c>
      <c r="P63" s="149">
        <f>P64+P69</f>
        <v>30000</v>
      </c>
      <c r="Q63" s="149">
        <f>Q64+Q69</f>
        <v>50000</v>
      </c>
    </row>
    <row r="64" spans="1:17" s="29" customFormat="1" ht="15" customHeight="1">
      <c r="A64" s="125"/>
      <c r="B64" s="143"/>
      <c r="C64" s="478" t="s">
        <v>258</v>
      </c>
      <c r="D64" s="479"/>
      <c r="E64" s="479"/>
      <c r="F64" s="480"/>
      <c r="G64" s="442">
        <v>5</v>
      </c>
      <c r="H64" s="442">
        <v>2</v>
      </c>
      <c r="I64" s="443">
        <v>0</v>
      </c>
      <c r="J64" s="444">
        <v>0</v>
      </c>
      <c r="K64" s="438"/>
      <c r="L64" s="439"/>
      <c r="M64" s="439"/>
      <c r="N64" s="440"/>
      <c r="O64" s="445">
        <f t="shared" ref="O64:Q67" si="8">O65</f>
        <v>84750</v>
      </c>
      <c r="P64" s="445">
        <f t="shared" si="8"/>
        <v>0</v>
      </c>
      <c r="Q64" s="445">
        <f t="shared" si="8"/>
        <v>0</v>
      </c>
    </row>
    <row r="65" spans="1:17" s="29" customFormat="1" ht="15" customHeight="1">
      <c r="A65" s="125"/>
      <c r="B65" s="143"/>
      <c r="C65" s="481" t="s">
        <v>232</v>
      </c>
      <c r="D65" s="482"/>
      <c r="E65" s="482"/>
      <c r="F65" s="483"/>
      <c r="G65" s="435">
        <v>5</v>
      </c>
      <c r="H65" s="435">
        <v>2</v>
      </c>
      <c r="I65" s="436">
        <v>7700000000</v>
      </c>
      <c r="J65" s="437">
        <v>0</v>
      </c>
      <c r="K65" s="438"/>
      <c r="L65" s="439"/>
      <c r="M65" s="439"/>
      <c r="N65" s="440"/>
      <c r="O65" s="441">
        <f t="shared" si="8"/>
        <v>84750</v>
      </c>
      <c r="P65" s="441">
        <f t="shared" si="8"/>
        <v>0</v>
      </c>
      <c r="Q65" s="441">
        <f t="shared" si="8"/>
        <v>0</v>
      </c>
    </row>
    <row r="66" spans="1:17" s="29" customFormat="1" ht="15" customHeight="1">
      <c r="A66" s="125"/>
      <c r="B66" s="143"/>
      <c r="C66" s="481" t="s">
        <v>259</v>
      </c>
      <c r="D66" s="482"/>
      <c r="E66" s="482"/>
      <c r="F66" s="483"/>
      <c r="G66" s="435">
        <v>5</v>
      </c>
      <c r="H66" s="435">
        <v>2</v>
      </c>
      <c r="I66" s="436">
        <v>7700090120</v>
      </c>
      <c r="J66" s="437">
        <v>0</v>
      </c>
      <c r="K66" s="438"/>
      <c r="L66" s="439"/>
      <c r="M66" s="439"/>
      <c r="N66" s="440"/>
      <c r="O66" s="441">
        <f t="shared" si="8"/>
        <v>84750</v>
      </c>
      <c r="P66" s="441">
        <f t="shared" si="8"/>
        <v>0</v>
      </c>
      <c r="Q66" s="441">
        <f t="shared" si="8"/>
        <v>0</v>
      </c>
    </row>
    <row r="67" spans="1:17" s="29" customFormat="1" ht="28.5" customHeight="1">
      <c r="A67" s="125"/>
      <c r="B67" s="143"/>
      <c r="C67" s="481" t="s">
        <v>260</v>
      </c>
      <c r="D67" s="482"/>
      <c r="E67" s="482"/>
      <c r="F67" s="483"/>
      <c r="G67" s="435">
        <v>5</v>
      </c>
      <c r="H67" s="435">
        <v>2</v>
      </c>
      <c r="I67" s="436">
        <v>7700090120</v>
      </c>
      <c r="J67" s="437">
        <v>200</v>
      </c>
      <c r="K67" s="438"/>
      <c r="L67" s="439"/>
      <c r="M67" s="439"/>
      <c r="N67" s="440"/>
      <c r="O67" s="441">
        <f t="shared" si="8"/>
        <v>84750</v>
      </c>
      <c r="P67" s="441">
        <f t="shared" si="8"/>
        <v>0</v>
      </c>
      <c r="Q67" s="441">
        <f t="shared" si="8"/>
        <v>0</v>
      </c>
    </row>
    <row r="68" spans="1:17" s="29" customFormat="1" ht="30" customHeight="1">
      <c r="A68" s="125"/>
      <c r="B68" s="143"/>
      <c r="C68" s="481" t="s">
        <v>145</v>
      </c>
      <c r="D68" s="482"/>
      <c r="E68" s="482"/>
      <c r="F68" s="483"/>
      <c r="G68" s="435">
        <v>5</v>
      </c>
      <c r="H68" s="435">
        <v>2</v>
      </c>
      <c r="I68" s="436">
        <v>7700090120</v>
      </c>
      <c r="J68" s="437">
        <v>240</v>
      </c>
      <c r="K68" s="438"/>
      <c r="L68" s="439"/>
      <c r="M68" s="439"/>
      <c r="N68" s="440"/>
      <c r="O68" s="441">
        <f>'Приложение 5.'!X85</f>
        <v>84750</v>
      </c>
      <c r="P68" s="441">
        <f>'Приложение 5.'!Y85</f>
        <v>0</v>
      </c>
      <c r="Q68" s="441">
        <f>'Приложение 5.'!Z85</f>
        <v>0</v>
      </c>
    </row>
    <row r="69" spans="1:17" s="29" customFormat="1" ht="14.25" customHeight="1">
      <c r="A69" s="125"/>
      <c r="B69" s="143"/>
      <c r="C69" s="485" t="s">
        <v>163</v>
      </c>
      <c r="D69" s="486"/>
      <c r="E69" s="486"/>
      <c r="F69" s="487"/>
      <c r="G69" s="144">
        <v>5</v>
      </c>
      <c r="H69" s="144">
        <v>3</v>
      </c>
      <c r="I69" s="145">
        <v>0</v>
      </c>
      <c r="J69" s="146">
        <v>0</v>
      </c>
      <c r="K69" s="147">
        <v>2518700</v>
      </c>
      <c r="L69" s="148">
        <v>0</v>
      </c>
      <c r="M69" s="148">
        <v>0</v>
      </c>
      <c r="N69" s="27">
        <v>0</v>
      </c>
      <c r="O69" s="149">
        <f>O70</f>
        <v>941512</v>
      </c>
      <c r="P69" s="149">
        <f t="shared" ref="P69:Q71" si="9">P70</f>
        <v>30000</v>
      </c>
      <c r="Q69" s="149">
        <f t="shared" si="9"/>
        <v>50000</v>
      </c>
    </row>
    <row r="70" spans="1:17" s="127" customFormat="1" ht="39.75" customHeight="1">
      <c r="A70" s="126"/>
      <c r="B70" s="150"/>
      <c r="C70" s="35"/>
      <c r="D70" s="474" t="s">
        <v>173</v>
      </c>
      <c r="E70" s="475"/>
      <c r="F70" s="476"/>
      <c r="G70" s="163">
        <v>5</v>
      </c>
      <c r="H70" s="163">
        <v>3</v>
      </c>
      <c r="I70" s="164">
        <v>5700000000</v>
      </c>
      <c r="J70" s="165">
        <v>0</v>
      </c>
      <c r="K70" s="139">
        <v>738500</v>
      </c>
      <c r="L70" s="140">
        <v>0</v>
      </c>
      <c r="M70" s="140">
        <v>0</v>
      </c>
      <c r="N70" s="141">
        <v>0</v>
      </c>
      <c r="O70" s="167">
        <f>O71</f>
        <v>941512</v>
      </c>
      <c r="P70" s="167">
        <f t="shared" si="9"/>
        <v>30000</v>
      </c>
      <c r="Q70" s="167">
        <f t="shared" si="9"/>
        <v>50000</v>
      </c>
    </row>
    <row r="71" spans="1:17" s="29" customFormat="1" ht="24.75" customHeight="1">
      <c r="A71" s="125"/>
      <c r="B71" s="150"/>
      <c r="C71" s="35"/>
      <c r="D71" s="477" t="s">
        <v>164</v>
      </c>
      <c r="E71" s="477"/>
      <c r="F71" s="477"/>
      <c r="G71" s="157">
        <v>5</v>
      </c>
      <c r="H71" s="157">
        <v>3</v>
      </c>
      <c r="I71" s="158">
        <v>5750000000</v>
      </c>
      <c r="J71" s="159">
        <v>0</v>
      </c>
      <c r="K71" s="147">
        <v>2518700</v>
      </c>
      <c r="L71" s="148">
        <v>0</v>
      </c>
      <c r="M71" s="148">
        <v>0</v>
      </c>
      <c r="N71" s="27">
        <v>0</v>
      </c>
      <c r="O71" s="160">
        <f>O72+O74</f>
        <v>941512</v>
      </c>
      <c r="P71" s="160">
        <f t="shared" si="9"/>
        <v>30000</v>
      </c>
      <c r="Q71" s="160">
        <f t="shared" si="9"/>
        <v>50000</v>
      </c>
    </row>
    <row r="72" spans="1:17" s="29" customFormat="1" ht="24.75" customHeight="1">
      <c r="A72" s="125"/>
      <c r="B72" s="150"/>
      <c r="C72" s="36"/>
      <c r="D72" s="156"/>
      <c r="E72" s="477" t="s">
        <v>165</v>
      </c>
      <c r="F72" s="477"/>
      <c r="G72" s="157">
        <v>5</v>
      </c>
      <c r="H72" s="157">
        <v>3</v>
      </c>
      <c r="I72" s="158">
        <v>5750095310</v>
      </c>
      <c r="J72" s="159">
        <v>0</v>
      </c>
      <c r="K72" s="147">
        <v>2518700</v>
      </c>
      <c r="L72" s="148">
        <v>0</v>
      </c>
      <c r="M72" s="148">
        <v>0</v>
      </c>
      <c r="N72" s="27">
        <v>0</v>
      </c>
      <c r="O72" s="160">
        <f>O73</f>
        <v>446000</v>
      </c>
      <c r="P72" s="160">
        <f>P73</f>
        <v>30000</v>
      </c>
      <c r="Q72" s="160">
        <f>Q73</f>
        <v>50000</v>
      </c>
    </row>
    <row r="73" spans="1:17" s="29" customFormat="1" ht="27.75" customHeight="1">
      <c r="A73" s="125"/>
      <c r="B73" s="150"/>
      <c r="C73" s="36"/>
      <c r="D73" s="161"/>
      <c r="E73" s="156"/>
      <c r="F73" s="37" t="s">
        <v>145</v>
      </c>
      <c r="G73" s="157">
        <v>5</v>
      </c>
      <c r="H73" s="157">
        <v>3</v>
      </c>
      <c r="I73" s="158">
        <v>5750095310</v>
      </c>
      <c r="J73" s="159">
        <v>240</v>
      </c>
      <c r="K73" s="147">
        <v>2518700</v>
      </c>
      <c r="L73" s="148">
        <v>0</v>
      </c>
      <c r="M73" s="148">
        <v>0</v>
      </c>
      <c r="N73" s="27">
        <v>0</v>
      </c>
      <c r="O73" s="160">
        <f>'Приложение 5.'!X91</f>
        <v>446000</v>
      </c>
      <c r="P73" s="160">
        <f>'Приложение 5.'!Y91</f>
        <v>30000</v>
      </c>
      <c r="Q73" s="160">
        <f>'Приложение 5.'!Z91</f>
        <v>50000</v>
      </c>
    </row>
    <row r="74" spans="1:17" s="29" customFormat="1" ht="27.75" customHeight="1">
      <c r="A74" s="125"/>
      <c r="B74" s="150"/>
      <c r="C74" s="36"/>
      <c r="D74" s="156"/>
      <c r="E74" s="477" t="s">
        <v>206</v>
      </c>
      <c r="F74" s="477"/>
      <c r="G74" s="157">
        <v>5</v>
      </c>
      <c r="H74" s="157">
        <v>3</v>
      </c>
      <c r="I74" s="158" t="s">
        <v>205</v>
      </c>
      <c r="J74" s="159">
        <v>0</v>
      </c>
      <c r="K74" s="147"/>
      <c r="L74" s="148"/>
      <c r="M74" s="148"/>
      <c r="N74" s="27"/>
      <c r="O74" s="160">
        <f>O75</f>
        <v>495512</v>
      </c>
      <c r="P74" s="160">
        <f>P75</f>
        <v>0</v>
      </c>
      <c r="Q74" s="160">
        <f>Q75</f>
        <v>0</v>
      </c>
    </row>
    <row r="75" spans="1:17" s="29" customFormat="1" ht="27.75" customHeight="1">
      <c r="A75" s="125"/>
      <c r="B75" s="150"/>
      <c r="C75" s="36"/>
      <c r="D75" s="161"/>
      <c r="E75" s="156"/>
      <c r="F75" s="37" t="s">
        <v>145</v>
      </c>
      <c r="G75" s="157">
        <v>5</v>
      </c>
      <c r="H75" s="157">
        <v>3</v>
      </c>
      <c r="I75" s="158" t="s">
        <v>205</v>
      </c>
      <c r="J75" s="159">
        <v>240</v>
      </c>
      <c r="K75" s="147"/>
      <c r="L75" s="148"/>
      <c r="M75" s="148"/>
      <c r="N75" s="27"/>
      <c r="O75" s="160">
        <v>495512</v>
      </c>
      <c r="P75" s="160">
        <v>0</v>
      </c>
      <c r="Q75" s="160">
        <v>0</v>
      </c>
    </row>
    <row r="76" spans="1:17" s="29" customFormat="1" ht="21" customHeight="1">
      <c r="A76" s="125"/>
      <c r="B76" s="484" t="s">
        <v>166</v>
      </c>
      <c r="C76" s="484"/>
      <c r="D76" s="484"/>
      <c r="E76" s="484"/>
      <c r="F76" s="484"/>
      <c r="G76" s="144">
        <v>8</v>
      </c>
      <c r="H76" s="144">
        <v>0</v>
      </c>
      <c r="I76" s="145">
        <v>0</v>
      </c>
      <c r="J76" s="146">
        <v>0</v>
      </c>
      <c r="K76" s="147">
        <v>6434050</v>
      </c>
      <c r="L76" s="148">
        <v>0</v>
      </c>
      <c r="M76" s="148">
        <v>0</v>
      </c>
      <c r="N76" s="27">
        <v>0</v>
      </c>
      <c r="O76" s="162">
        <f t="shared" ref="O76:Q78" si="10">O77</f>
        <v>2453658</v>
      </c>
      <c r="P76" s="149">
        <f t="shared" si="10"/>
        <v>1780520</v>
      </c>
      <c r="Q76" s="149">
        <f t="shared" si="10"/>
        <v>1744320</v>
      </c>
    </row>
    <row r="77" spans="1:17" s="29" customFormat="1" ht="14.25" customHeight="1">
      <c r="A77" s="125"/>
      <c r="B77" s="143"/>
      <c r="C77" s="470" t="s">
        <v>167</v>
      </c>
      <c r="D77" s="470"/>
      <c r="E77" s="470"/>
      <c r="F77" s="470"/>
      <c r="G77" s="144">
        <v>8</v>
      </c>
      <c r="H77" s="144">
        <v>1</v>
      </c>
      <c r="I77" s="145">
        <v>0</v>
      </c>
      <c r="J77" s="146">
        <v>0</v>
      </c>
      <c r="K77" s="147">
        <v>6434050</v>
      </c>
      <c r="L77" s="148">
        <v>0</v>
      </c>
      <c r="M77" s="148">
        <v>0</v>
      </c>
      <c r="N77" s="27">
        <v>0</v>
      </c>
      <c r="O77" s="162">
        <f t="shared" si="10"/>
        <v>2453658</v>
      </c>
      <c r="P77" s="149">
        <f t="shared" si="10"/>
        <v>1780520</v>
      </c>
      <c r="Q77" s="149">
        <f t="shared" si="10"/>
        <v>1744320</v>
      </c>
    </row>
    <row r="78" spans="1:17" s="127" customFormat="1" ht="36" customHeight="1">
      <c r="A78" s="126"/>
      <c r="B78" s="150"/>
      <c r="C78" s="35"/>
      <c r="D78" s="474" t="s">
        <v>173</v>
      </c>
      <c r="E78" s="475"/>
      <c r="F78" s="476"/>
      <c r="G78" s="163">
        <v>8</v>
      </c>
      <c r="H78" s="163">
        <v>1</v>
      </c>
      <c r="I78" s="164">
        <v>5700000000</v>
      </c>
      <c r="J78" s="165">
        <v>0</v>
      </c>
      <c r="K78" s="139">
        <v>738500</v>
      </c>
      <c r="L78" s="140">
        <v>0</v>
      </c>
      <c r="M78" s="140">
        <v>0</v>
      </c>
      <c r="N78" s="141">
        <v>0</v>
      </c>
      <c r="O78" s="166">
        <f t="shared" si="10"/>
        <v>2453658</v>
      </c>
      <c r="P78" s="167">
        <f t="shared" si="10"/>
        <v>1780520</v>
      </c>
      <c r="Q78" s="167">
        <f t="shared" si="10"/>
        <v>1744320</v>
      </c>
    </row>
    <row r="79" spans="1:17" s="29" customFormat="1" ht="30" customHeight="1">
      <c r="A79" s="125"/>
      <c r="B79" s="150"/>
      <c r="C79" s="35"/>
      <c r="D79" s="477" t="s">
        <v>168</v>
      </c>
      <c r="E79" s="477"/>
      <c r="F79" s="477"/>
      <c r="G79" s="157">
        <v>8</v>
      </c>
      <c r="H79" s="157">
        <v>1</v>
      </c>
      <c r="I79" s="158">
        <v>5760000000</v>
      </c>
      <c r="J79" s="159">
        <v>0</v>
      </c>
      <c r="K79" s="147">
        <v>6434050</v>
      </c>
      <c r="L79" s="148">
        <v>0</v>
      </c>
      <c r="M79" s="148">
        <v>0</v>
      </c>
      <c r="N79" s="27">
        <v>0</v>
      </c>
      <c r="O79" s="168">
        <f>O80+O82+O84</f>
        <v>2453658</v>
      </c>
      <c r="P79" s="160">
        <f>P80+P82+P84</f>
        <v>1780520</v>
      </c>
      <c r="Q79" s="160">
        <f>Q80+Q82+Q84</f>
        <v>1744320</v>
      </c>
    </row>
    <row r="80" spans="1:17" s="29" customFormat="1" ht="38.25" customHeight="1">
      <c r="A80" s="125"/>
      <c r="B80" s="150"/>
      <c r="C80" s="36"/>
      <c r="D80" s="161"/>
      <c r="E80" s="156"/>
      <c r="F80" s="37" t="s">
        <v>175</v>
      </c>
      <c r="G80" s="157">
        <v>8</v>
      </c>
      <c r="H80" s="157">
        <v>1</v>
      </c>
      <c r="I80" s="158">
        <v>5760075080</v>
      </c>
      <c r="J80" s="159">
        <v>0</v>
      </c>
      <c r="K80" s="147">
        <v>5655700</v>
      </c>
      <c r="L80" s="148">
        <v>0</v>
      </c>
      <c r="M80" s="148">
        <v>0</v>
      </c>
      <c r="N80" s="27">
        <v>0</v>
      </c>
      <c r="O80" s="168">
        <f>O81</f>
        <v>1395790</v>
      </c>
      <c r="P80" s="168">
        <f>P81</f>
        <v>1643520</v>
      </c>
      <c r="Q80" s="168">
        <f>Q81</f>
        <v>1643520</v>
      </c>
    </row>
    <row r="81" spans="1:17" s="29" customFormat="1" ht="15.75" customHeight="1">
      <c r="A81" s="125"/>
      <c r="B81" s="150"/>
      <c r="C81" s="36"/>
      <c r="D81" s="156"/>
      <c r="E81" s="477" t="s">
        <v>147</v>
      </c>
      <c r="F81" s="477"/>
      <c r="G81" s="157">
        <v>8</v>
      </c>
      <c r="H81" s="157">
        <v>1</v>
      </c>
      <c r="I81" s="158">
        <v>5760075080</v>
      </c>
      <c r="J81" s="159">
        <v>540</v>
      </c>
      <c r="K81" s="147">
        <v>6334050</v>
      </c>
      <c r="L81" s="148">
        <v>0</v>
      </c>
      <c r="M81" s="148">
        <v>0</v>
      </c>
      <c r="N81" s="27">
        <v>0</v>
      </c>
      <c r="O81" s="168">
        <f>'Приложение 5.'!X100</f>
        <v>1395790</v>
      </c>
      <c r="P81" s="168">
        <f>'Приложение 5.'!Y100</f>
        <v>1643520</v>
      </c>
      <c r="Q81" s="168">
        <f>'Приложение 5.'!Z100</f>
        <v>1643520</v>
      </c>
    </row>
    <row r="82" spans="1:17" s="29" customFormat="1" ht="33.75" customHeight="1">
      <c r="A82" s="125"/>
      <c r="B82" s="150"/>
      <c r="C82" s="36"/>
      <c r="D82" s="161"/>
      <c r="E82" s="156"/>
      <c r="F82" s="37" t="s">
        <v>169</v>
      </c>
      <c r="G82" s="157">
        <v>8</v>
      </c>
      <c r="H82" s="157">
        <v>1</v>
      </c>
      <c r="I82" s="158">
        <v>5760095220</v>
      </c>
      <c r="J82" s="159">
        <v>0</v>
      </c>
      <c r="K82" s="147">
        <v>678350</v>
      </c>
      <c r="L82" s="148">
        <v>0</v>
      </c>
      <c r="M82" s="148">
        <v>0</v>
      </c>
      <c r="N82" s="27">
        <v>0</v>
      </c>
      <c r="O82" s="168">
        <f>O83</f>
        <v>810138</v>
      </c>
      <c r="P82" s="168">
        <f>P83</f>
        <v>137000</v>
      </c>
      <c r="Q82" s="168">
        <f>Q83</f>
        <v>100800</v>
      </c>
    </row>
    <row r="83" spans="1:17" s="29" customFormat="1" ht="25.5" customHeight="1">
      <c r="A83" s="125"/>
      <c r="B83" s="150"/>
      <c r="C83" s="36"/>
      <c r="D83" s="156"/>
      <c r="E83" s="477" t="s">
        <v>145</v>
      </c>
      <c r="F83" s="477"/>
      <c r="G83" s="157">
        <v>8</v>
      </c>
      <c r="H83" s="157">
        <v>1</v>
      </c>
      <c r="I83" s="158">
        <v>5760095220</v>
      </c>
      <c r="J83" s="159">
        <v>240</v>
      </c>
      <c r="K83" s="147">
        <v>6334050</v>
      </c>
      <c r="L83" s="148">
        <v>0</v>
      </c>
      <c r="M83" s="148">
        <v>0</v>
      </c>
      <c r="N83" s="27">
        <v>0</v>
      </c>
      <c r="O83" s="168">
        <f>'Приложение 5.'!X103</f>
        <v>810138</v>
      </c>
      <c r="P83" s="168">
        <v>137000</v>
      </c>
      <c r="Q83" s="168">
        <v>100800</v>
      </c>
    </row>
    <row r="84" spans="1:17" s="29" customFormat="1" ht="25.5">
      <c r="A84" s="218"/>
      <c r="B84" s="202"/>
      <c r="C84" s="36"/>
      <c r="D84" s="156"/>
      <c r="E84" s="161"/>
      <c r="F84" s="161" t="s">
        <v>221</v>
      </c>
      <c r="G84" s="157">
        <v>8</v>
      </c>
      <c r="H84" s="157">
        <v>1</v>
      </c>
      <c r="I84" s="158">
        <v>5760097030</v>
      </c>
      <c r="J84" s="159">
        <v>0</v>
      </c>
      <c r="K84" s="147"/>
      <c r="L84" s="148"/>
      <c r="M84" s="148"/>
      <c r="N84" s="27"/>
      <c r="O84" s="220">
        <f>O85</f>
        <v>247730</v>
      </c>
      <c r="P84" s="220">
        <f>P85</f>
        <v>0</v>
      </c>
      <c r="Q84" s="220">
        <f>Q85</f>
        <v>0</v>
      </c>
    </row>
    <row r="85" spans="1:17" s="29" customFormat="1" ht="15" customHeight="1">
      <c r="A85" s="218"/>
      <c r="B85" s="202"/>
      <c r="C85" s="36"/>
      <c r="D85" s="156"/>
      <c r="E85" s="161"/>
      <c r="F85" s="161" t="s">
        <v>147</v>
      </c>
      <c r="G85" s="157">
        <v>8</v>
      </c>
      <c r="H85" s="157">
        <v>1</v>
      </c>
      <c r="I85" s="158">
        <v>5760097030</v>
      </c>
      <c r="J85" s="159">
        <v>540</v>
      </c>
      <c r="K85" s="147"/>
      <c r="L85" s="148"/>
      <c r="M85" s="148"/>
      <c r="N85" s="27"/>
      <c r="O85" s="168">
        <v>247730</v>
      </c>
      <c r="P85" s="168">
        <f>'Приложение 5.'!Y107</f>
        <v>0</v>
      </c>
      <c r="Q85" s="168">
        <f>'Приложение 5.'!Z107</f>
        <v>0</v>
      </c>
    </row>
    <row r="86" spans="1:17" s="29" customFormat="1" ht="18.75" customHeight="1">
      <c r="A86" s="91"/>
      <c r="B86" s="188" t="s">
        <v>177</v>
      </c>
      <c r="C86" s="188"/>
      <c r="D86" s="189"/>
      <c r="E86" s="188"/>
      <c r="F86" s="188"/>
      <c r="G86" s="188"/>
      <c r="H86" s="188"/>
      <c r="I86" s="190"/>
      <c r="J86" s="191"/>
      <c r="K86" s="33">
        <v>15370900</v>
      </c>
      <c r="L86" s="33">
        <v>0</v>
      </c>
      <c r="M86" s="33">
        <v>0</v>
      </c>
      <c r="N86" s="33">
        <v>0</v>
      </c>
      <c r="O86" s="162">
        <f>O10+O38+O45+O51+O63+O76</f>
        <v>8086234.1500000004</v>
      </c>
      <c r="P86" s="149">
        <f>P10+P38+P45+P51+P63+P76</f>
        <v>5072300</v>
      </c>
      <c r="Q86" s="149">
        <f>Q10+Q38+Q45+Q51+Q63+Q76</f>
        <v>5500200</v>
      </c>
    </row>
    <row r="88" spans="1:17">
      <c r="O88" s="104"/>
      <c r="P88" s="104"/>
      <c r="Q88" s="104"/>
    </row>
  </sheetData>
  <mergeCells count="50">
    <mergeCell ref="C16:F16"/>
    <mergeCell ref="E14:F14"/>
    <mergeCell ref="A6:Q6"/>
    <mergeCell ref="B10:F10"/>
    <mergeCell ref="C11:F11"/>
    <mergeCell ref="D12:F12"/>
    <mergeCell ref="D13:F13"/>
    <mergeCell ref="C57:F57"/>
    <mergeCell ref="D58:F58"/>
    <mergeCell ref="B45:F45"/>
    <mergeCell ref="C46:F46"/>
    <mergeCell ref="E31:F31"/>
    <mergeCell ref="B38:F38"/>
    <mergeCell ref="C39:F39"/>
    <mergeCell ref="E55:F55"/>
    <mergeCell ref="D17:F17"/>
    <mergeCell ref="D18:F18"/>
    <mergeCell ref="E19:F19"/>
    <mergeCell ref="D29:F29"/>
    <mergeCell ref="E30:F30"/>
    <mergeCell ref="E83:F83"/>
    <mergeCell ref="E81:F81"/>
    <mergeCell ref="D71:F71"/>
    <mergeCell ref="E72:F72"/>
    <mergeCell ref="B76:F76"/>
    <mergeCell ref="D47:F47"/>
    <mergeCell ref="D48:F48"/>
    <mergeCell ref="B51:F51"/>
    <mergeCell ref="D53:F53"/>
    <mergeCell ref="D54:F54"/>
    <mergeCell ref="D78:F78"/>
    <mergeCell ref="D79:F79"/>
    <mergeCell ref="E74:F74"/>
    <mergeCell ref="C64:F64"/>
    <mergeCell ref="C65:F65"/>
    <mergeCell ref="C66:F66"/>
    <mergeCell ref="C67:F67"/>
    <mergeCell ref="C68:F68"/>
    <mergeCell ref="C69:F69"/>
    <mergeCell ref="D70:F70"/>
    <mergeCell ref="B34:F34"/>
    <mergeCell ref="A35:F35"/>
    <mergeCell ref="A36:F36"/>
    <mergeCell ref="B37:F37"/>
    <mergeCell ref="C52:F52"/>
    <mergeCell ref="C77:F77"/>
    <mergeCell ref="B63:F63"/>
    <mergeCell ref="D40:F40"/>
    <mergeCell ref="D41:F41"/>
    <mergeCell ref="E42:F42"/>
  </mergeCells>
  <pageMargins left="0.70866141732283472" right="0.33" top="0.48" bottom="0.44" header="0.31496062992125984" footer="0.31496062992125984"/>
  <pageSetup paperSize="9" scale="79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A111"/>
  <sheetViews>
    <sheetView view="pageBreakPreview" topLeftCell="G1" zoomScale="84" zoomScaleNormal="100" zoomScaleSheetLayoutView="84" workbookViewId="0">
      <selection activeCell="N4" sqref="N4"/>
    </sheetView>
  </sheetViews>
  <sheetFormatPr defaultRowHeight="15"/>
  <cols>
    <col min="1" max="6" width="1" style="67" hidden="1" customWidth="1"/>
    <col min="7" max="8" width="1" style="67" customWidth="1"/>
    <col min="9" max="9" width="90" style="67" customWidth="1"/>
    <col min="10" max="10" width="6.5" style="67" bestFit="1" customWidth="1"/>
    <col min="11" max="11" width="0" style="67" hidden="1" customWidth="1"/>
    <col min="12" max="12" width="5" style="67" bestFit="1" customWidth="1"/>
    <col min="13" max="13" width="4.83203125" style="67" bestFit="1" customWidth="1"/>
    <col min="14" max="14" width="16.1640625" style="78" customWidth="1"/>
    <col min="15" max="15" width="6" style="78" bestFit="1" customWidth="1"/>
    <col min="16" max="23" width="0" style="67" hidden="1" customWidth="1"/>
    <col min="24" max="26" width="16" style="67" bestFit="1" customWidth="1"/>
    <col min="27" max="16384" width="9.33203125" style="67"/>
  </cols>
  <sheetData>
    <row r="1" spans="1:26">
      <c r="N1" s="68" t="s">
        <v>225</v>
      </c>
      <c r="O1" s="67"/>
    </row>
    <row r="2" spans="1:26">
      <c r="N2" s="68" t="s">
        <v>24</v>
      </c>
      <c r="O2" s="67"/>
    </row>
    <row r="3" spans="1:26">
      <c r="N3" s="68" t="s">
        <v>172</v>
      </c>
      <c r="O3" s="67"/>
    </row>
    <row r="4" spans="1:26">
      <c r="N4" s="460" t="str">
        <f>'Приложение 1'!D4</f>
        <v>от 17.08.2022 года  № 90</v>
      </c>
      <c r="O4" s="67"/>
    </row>
    <row r="5" spans="1:26">
      <c r="A5" s="69"/>
      <c r="B5" s="69"/>
      <c r="C5" s="69"/>
      <c r="D5" s="69"/>
      <c r="E5" s="69"/>
      <c r="F5" s="69"/>
      <c r="G5" s="69"/>
      <c r="H5" s="69"/>
      <c r="I5" s="70"/>
      <c r="J5" s="71"/>
      <c r="K5" s="71"/>
      <c r="L5" s="71"/>
      <c r="M5" s="71"/>
      <c r="N5" s="72"/>
      <c r="O5" s="72"/>
      <c r="P5" s="71"/>
      <c r="Q5" s="70"/>
      <c r="R5" s="71"/>
      <c r="S5" s="69"/>
      <c r="T5" s="69"/>
      <c r="U5" s="69"/>
      <c r="V5" s="69"/>
      <c r="W5" s="69"/>
      <c r="X5" s="69"/>
    </row>
    <row r="6" spans="1:26">
      <c r="A6" s="549" t="s">
        <v>226</v>
      </c>
      <c r="B6" s="549"/>
      <c r="C6" s="549"/>
      <c r="D6" s="549"/>
      <c r="E6" s="549"/>
      <c r="F6" s="549"/>
      <c r="G6" s="549"/>
      <c r="H6" s="549"/>
      <c r="I6" s="549"/>
      <c r="J6" s="549"/>
      <c r="K6" s="549"/>
      <c r="L6" s="549"/>
      <c r="M6" s="549"/>
      <c r="N6" s="549"/>
      <c r="O6" s="549"/>
      <c r="P6" s="549"/>
      <c r="Q6" s="549"/>
      <c r="R6" s="549"/>
      <c r="S6" s="549"/>
      <c r="T6" s="549"/>
      <c r="U6" s="549"/>
      <c r="V6" s="549"/>
      <c r="W6" s="549"/>
      <c r="X6" s="549"/>
      <c r="Y6" s="550"/>
      <c r="Z6" s="550"/>
    </row>
    <row r="7" spans="1:26">
      <c r="A7" s="549"/>
      <c r="B7" s="549"/>
      <c r="C7" s="549"/>
      <c r="D7" s="549"/>
      <c r="E7" s="549"/>
      <c r="F7" s="549"/>
      <c r="G7" s="549"/>
      <c r="H7" s="549"/>
      <c r="I7" s="549"/>
      <c r="J7" s="549"/>
      <c r="K7" s="549"/>
      <c r="L7" s="549"/>
      <c r="M7" s="549"/>
      <c r="N7" s="549"/>
      <c r="O7" s="549"/>
      <c r="P7" s="549"/>
      <c r="Q7" s="549"/>
      <c r="R7" s="549"/>
      <c r="S7" s="549"/>
      <c r="T7" s="549"/>
      <c r="U7" s="549"/>
      <c r="V7" s="549"/>
      <c r="W7" s="549"/>
      <c r="X7" s="549"/>
      <c r="Y7" s="69"/>
    </row>
    <row r="8" spans="1:26" ht="18" customHeight="1">
      <c r="N8" s="67"/>
      <c r="O8" s="67"/>
      <c r="Y8" s="69"/>
      <c r="Z8" s="67" t="s">
        <v>19</v>
      </c>
    </row>
    <row r="9" spans="1:26" ht="36.75" customHeight="1">
      <c r="A9" s="534" t="s">
        <v>118</v>
      </c>
      <c r="B9" s="534"/>
      <c r="C9" s="534"/>
      <c r="D9" s="534"/>
      <c r="E9" s="534"/>
      <c r="F9" s="534"/>
      <c r="G9" s="534"/>
      <c r="H9" s="534"/>
      <c r="I9" s="534"/>
      <c r="J9" s="73" t="s">
        <v>126</v>
      </c>
      <c r="K9" s="73" t="s">
        <v>127</v>
      </c>
      <c r="L9" s="73" t="s">
        <v>111</v>
      </c>
      <c r="M9" s="73" t="s">
        <v>112</v>
      </c>
      <c r="N9" s="73" t="s">
        <v>128</v>
      </c>
      <c r="O9" s="73" t="s">
        <v>129</v>
      </c>
      <c r="P9" s="73" t="s">
        <v>130</v>
      </c>
      <c r="Q9" s="73" t="s">
        <v>131</v>
      </c>
      <c r="R9" s="73" t="s">
        <v>121</v>
      </c>
      <c r="S9" s="73" t="s">
        <v>122</v>
      </c>
      <c r="T9" s="73" t="s">
        <v>123</v>
      </c>
      <c r="U9" s="73" t="s">
        <v>124</v>
      </c>
      <c r="V9" s="73" t="s">
        <v>125</v>
      </c>
      <c r="W9" s="73"/>
      <c r="X9" s="73">
        <v>2022</v>
      </c>
      <c r="Y9" s="74">
        <v>2023</v>
      </c>
      <c r="Z9" s="75">
        <v>2024</v>
      </c>
    </row>
    <row r="10" spans="1:26">
      <c r="A10" s="551" t="s">
        <v>132</v>
      </c>
      <c r="B10" s="551"/>
      <c r="C10" s="551"/>
      <c r="D10" s="551"/>
      <c r="E10" s="551"/>
      <c r="F10" s="551"/>
      <c r="G10" s="551"/>
      <c r="H10" s="551"/>
      <c r="I10" s="551"/>
      <c r="J10" s="38">
        <v>126</v>
      </c>
      <c r="K10" s="39">
        <v>0</v>
      </c>
      <c r="L10" s="40">
        <v>0</v>
      </c>
      <c r="M10" s="40">
        <v>0</v>
      </c>
      <c r="N10" s="41" t="s">
        <v>133</v>
      </c>
      <c r="O10" s="42">
        <v>0</v>
      </c>
      <c r="P10" s="43"/>
      <c r="Q10" s="44">
        <v>0</v>
      </c>
      <c r="R10" s="532"/>
      <c r="S10" s="532"/>
      <c r="T10" s="532"/>
      <c r="U10" s="532"/>
      <c r="V10" s="46">
        <v>0</v>
      </c>
      <c r="W10" s="46">
        <v>0</v>
      </c>
      <c r="X10" s="76">
        <f>X11+X49+X59+X66+X80+X96</f>
        <v>8086234.1500000004</v>
      </c>
      <c r="Y10" s="76">
        <f>Y12+Y19+Y35+Y39+Y44+Y49+Y59+Y66+Y80+Y96</f>
        <v>5072300</v>
      </c>
      <c r="Z10" s="76">
        <f>Z12+Z19+Z35+Z39+Z44+Z49+Z59+Z66+Z80+Z96</f>
        <v>5500200</v>
      </c>
    </row>
    <row r="11" spans="1:26">
      <c r="A11" s="551" t="s">
        <v>134</v>
      </c>
      <c r="B11" s="551"/>
      <c r="C11" s="551"/>
      <c r="D11" s="551"/>
      <c r="E11" s="551"/>
      <c r="F11" s="551"/>
      <c r="G11" s="551"/>
      <c r="H11" s="551"/>
      <c r="I11" s="551"/>
      <c r="J11" s="38">
        <v>126</v>
      </c>
      <c r="K11" s="39">
        <v>100</v>
      </c>
      <c r="L11" s="40">
        <v>1</v>
      </c>
      <c r="M11" s="40">
        <v>0</v>
      </c>
      <c r="N11" s="41" t="s">
        <v>133</v>
      </c>
      <c r="O11" s="42">
        <v>0</v>
      </c>
      <c r="P11" s="43"/>
      <c r="Q11" s="44">
        <v>0</v>
      </c>
      <c r="R11" s="532"/>
      <c r="S11" s="532"/>
      <c r="T11" s="532"/>
      <c r="U11" s="532"/>
      <c r="V11" s="46">
        <v>0</v>
      </c>
      <c r="W11" s="46">
        <v>0</v>
      </c>
      <c r="X11" s="76">
        <f>X12+X19+X39+X44</f>
        <v>2757540</v>
      </c>
      <c r="Y11" s="76">
        <f>Y14+Y19+Y35+Y39+Y44</f>
        <v>2431480</v>
      </c>
      <c r="Z11" s="76">
        <f>Z14+Z19+Z35+Z39+Z44</f>
        <v>2504680</v>
      </c>
    </row>
    <row r="12" spans="1:26" ht="34.5" customHeight="1">
      <c r="A12" s="79"/>
      <c r="B12" s="54"/>
      <c r="C12" s="558" t="s">
        <v>135</v>
      </c>
      <c r="D12" s="559"/>
      <c r="E12" s="559"/>
      <c r="F12" s="559"/>
      <c r="G12" s="559"/>
      <c r="H12" s="559"/>
      <c r="I12" s="560"/>
      <c r="J12" s="38">
        <v>126</v>
      </c>
      <c r="K12" s="39">
        <v>102</v>
      </c>
      <c r="L12" s="40">
        <v>1</v>
      </c>
      <c r="M12" s="40">
        <v>2</v>
      </c>
      <c r="N12" s="41" t="s">
        <v>133</v>
      </c>
      <c r="O12" s="42">
        <v>0</v>
      </c>
      <c r="P12" s="43"/>
      <c r="Q12" s="44">
        <v>0</v>
      </c>
      <c r="R12" s="532"/>
      <c r="S12" s="532"/>
      <c r="T12" s="532"/>
      <c r="U12" s="532"/>
      <c r="V12" s="46">
        <v>0</v>
      </c>
      <c r="W12" s="46">
        <v>0</v>
      </c>
      <c r="X12" s="47">
        <f t="shared" ref="X12:Z15" si="0">X13</f>
        <v>738500</v>
      </c>
      <c r="Y12" s="47">
        <f t="shared" si="0"/>
        <v>672400</v>
      </c>
      <c r="Z12" s="47">
        <f t="shared" si="0"/>
        <v>706400</v>
      </c>
    </row>
    <row r="13" spans="1:26" ht="47.25" customHeight="1">
      <c r="A13" s="533" t="s">
        <v>173</v>
      </c>
      <c r="B13" s="533"/>
      <c r="C13" s="533"/>
      <c r="D13" s="533"/>
      <c r="E13" s="533"/>
      <c r="F13" s="533"/>
      <c r="G13" s="533"/>
      <c r="H13" s="533"/>
      <c r="I13" s="533"/>
      <c r="J13" s="43">
        <v>126</v>
      </c>
      <c r="K13" s="39">
        <v>0</v>
      </c>
      <c r="L13" s="49">
        <v>1</v>
      </c>
      <c r="M13" s="49">
        <v>2</v>
      </c>
      <c r="N13" s="50" t="s">
        <v>136</v>
      </c>
      <c r="O13" s="51">
        <v>0</v>
      </c>
      <c r="P13" s="43"/>
      <c r="Q13" s="44">
        <v>0</v>
      </c>
      <c r="R13" s="525"/>
      <c r="S13" s="525"/>
      <c r="T13" s="525"/>
      <c r="U13" s="525"/>
      <c r="V13" s="46">
        <v>0</v>
      </c>
      <c r="W13" s="46">
        <v>0</v>
      </c>
      <c r="X13" s="52">
        <f t="shared" si="0"/>
        <v>738500</v>
      </c>
      <c r="Y13" s="52">
        <f t="shared" si="0"/>
        <v>672400</v>
      </c>
      <c r="Z13" s="52">
        <f t="shared" si="0"/>
        <v>706400</v>
      </c>
    </row>
    <row r="14" spans="1:26" ht="31.5" customHeight="1">
      <c r="A14" s="80"/>
      <c r="B14" s="81"/>
      <c r="C14" s="526" t="s">
        <v>137</v>
      </c>
      <c r="D14" s="527"/>
      <c r="E14" s="527"/>
      <c r="F14" s="527"/>
      <c r="G14" s="527"/>
      <c r="H14" s="527"/>
      <c r="I14" s="528"/>
      <c r="J14" s="43">
        <v>126</v>
      </c>
      <c r="K14" s="39">
        <v>102</v>
      </c>
      <c r="L14" s="49">
        <v>1</v>
      </c>
      <c r="M14" s="49">
        <v>2</v>
      </c>
      <c r="N14" s="50" t="s">
        <v>138</v>
      </c>
      <c r="O14" s="51">
        <v>0</v>
      </c>
      <c r="P14" s="43"/>
      <c r="Q14" s="44">
        <v>0</v>
      </c>
      <c r="R14" s="525"/>
      <c r="S14" s="525"/>
      <c r="T14" s="525"/>
      <c r="U14" s="525"/>
      <c r="V14" s="46">
        <v>0</v>
      </c>
      <c r="W14" s="46">
        <v>0</v>
      </c>
      <c r="X14" s="52">
        <f t="shared" si="0"/>
        <v>738500</v>
      </c>
      <c r="Y14" s="52">
        <f t="shared" si="0"/>
        <v>672400</v>
      </c>
      <c r="Z14" s="52">
        <f t="shared" si="0"/>
        <v>706400</v>
      </c>
    </row>
    <row r="15" spans="1:26" ht="15" customHeight="1">
      <c r="A15" s="79"/>
      <c r="B15" s="54"/>
      <c r="C15" s="48"/>
      <c r="D15" s="53"/>
      <c r="E15" s="526" t="s">
        <v>139</v>
      </c>
      <c r="F15" s="527"/>
      <c r="G15" s="527"/>
      <c r="H15" s="527"/>
      <c r="I15" s="528"/>
      <c r="J15" s="43">
        <v>126</v>
      </c>
      <c r="K15" s="39">
        <v>102</v>
      </c>
      <c r="L15" s="49">
        <v>1</v>
      </c>
      <c r="M15" s="49">
        <v>2</v>
      </c>
      <c r="N15" s="55">
        <v>5710010010</v>
      </c>
      <c r="O15" s="51">
        <v>0</v>
      </c>
      <c r="P15" s="43"/>
      <c r="Q15" s="44">
        <v>0</v>
      </c>
      <c r="R15" s="525"/>
      <c r="S15" s="525"/>
      <c r="T15" s="525"/>
      <c r="U15" s="525"/>
      <c r="V15" s="46">
        <v>0</v>
      </c>
      <c r="W15" s="46">
        <v>0</v>
      </c>
      <c r="X15" s="52">
        <f t="shared" si="0"/>
        <v>738500</v>
      </c>
      <c r="Y15" s="52">
        <f t="shared" si="0"/>
        <v>672400</v>
      </c>
      <c r="Z15" s="52">
        <f t="shared" si="0"/>
        <v>706400</v>
      </c>
    </row>
    <row r="16" spans="1:26" ht="15" customHeight="1">
      <c r="A16" s="79"/>
      <c r="B16" s="54"/>
      <c r="C16" s="48"/>
      <c r="D16" s="53"/>
      <c r="E16" s="53"/>
      <c r="F16" s="526" t="s">
        <v>140</v>
      </c>
      <c r="G16" s="527"/>
      <c r="H16" s="527"/>
      <c r="I16" s="528"/>
      <c r="J16" s="43">
        <v>126</v>
      </c>
      <c r="K16" s="39">
        <v>102</v>
      </c>
      <c r="L16" s="49">
        <v>1</v>
      </c>
      <c r="M16" s="49">
        <v>2</v>
      </c>
      <c r="N16" s="55">
        <v>5710010010</v>
      </c>
      <c r="O16" s="51">
        <v>120</v>
      </c>
      <c r="P16" s="43"/>
      <c r="Q16" s="44">
        <v>10000</v>
      </c>
      <c r="R16" s="525"/>
      <c r="S16" s="525"/>
      <c r="T16" s="525"/>
      <c r="U16" s="525"/>
      <c r="V16" s="46">
        <v>0</v>
      </c>
      <c r="W16" s="46">
        <v>0</v>
      </c>
      <c r="X16" s="52">
        <f>X17+X18</f>
        <v>738500</v>
      </c>
      <c r="Y16" s="52">
        <f>Y17+Y18</f>
        <v>672400</v>
      </c>
      <c r="Z16" s="52">
        <f>Z17+Z18</f>
        <v>706400</v>
      </c>
    </row>
    <row r="17" spans="1:26" ht="15" customHeight="1">
      <c r="A17" s="79"/>
      <c r="B17" s="54"/>
      <c r="C17" s="48"/>
      <c r="D17" s="53"/>
      <c r="E17" s="53"/>
      <c r="F17" s="53"/>
      <c r="G17" s="53"/>
      <c r="H17" s="53"/>
      <c r="I17" s="53" t="s">
        <v>141</v>
      </c>
      <c r="J17" s="43">
        <v>126</v>
      </c>
      <c r="K17" s="39"/>
      <c r="L17" s="49">
        <v>1</v>
      </c>
      <c r="M17" s="49">
        <v>2</v>
      </c>
      <c r="N17" s="55">
        <v>5710010010</v>
      </c>
      <c r="O17" s="51">
        <v>121</v>
      </c>
      <c r="P17" s="43"/>
      <c r="Q17" s="44"/>
      <c r="R17" s="46"/>
      <c r="S17" s="46"/>
      <c r="T17" s="46"/>
      <c r="U17" s="46"/>
      <c r="V17" s="46"/>
      <c r="W17" s="46"/>
      <c r="X17" s="52">
        <v>530000</v>
      </c>
      <c r="Y17" s="52">
        <v>469300</v>
      </c>
      <c r="Z17" s="52">
        <v>493000</v>
      </c>
    </row>
    <row r="18" spans="1:26" ht="35.25" customHeight="1">
      <c r="A18" s="79"/>
      <c r="B18" s="54"/>
      <c r="C18" s="48"/>
      <c r="D18" s="53"/>
      <c r="E18" s="53"/>
      <c r="F18" s="53"/>
      <c r="G18" s="53"/>
      <c r="H18" s="53"/>
      <c r="I18" s="53" t="s">
        <v>142</v>
      </c>
      <c r="J18" s="43">
        <v>126</v>
      </c>
      <c r="K18" s="39"/>
      <c r="L18" s="49">
        <v>1</v>
      </c>
      <c r="M18" s="49">
        <v>2</v>
      </c>
      <c r="N18" s="55">
        <v>5710010010</v>
      </c>
      <c r="O18" s="51">
        <v>129</v>
      </c>
      <c r="P18" s="43"/>
      <c r="Q18" s="44"/>
      <c r="R18" s="46"/>
      <c r="S18" s="46"/>
      <c r="T18" s="46"/>
      <c r="U18" s="46"/>
      <c r="V18" s="46"/>
      <c r="W18" s="46"/>
      <c r="X18" s="52">
        <v>208500</v>
      </c>
      <c r="Y18" s="52">
        <v>203100</v>
      </c>
      <c r="Z18" s="52">
        <v>213400</v>
      </c>
    </row>
    <row r="19" spans="1:26" ht="51.75" customHeight="1">
      <c r="A19" s="60"/>
      <c r="B19" s="56"/>
      <c r="C19" s="558" t="s">
        <v>143</v>
      </c>
      <c r="D19" s="559"/>
      <c r="E19" s="559"/>
      <c r="F19" s="559"/>
      <c r="G19" s="559"/>
      <c r="H19" s="559"/>
      <c r="I19" s="560"/>
      <c r="J19" s="38">
        <v>126</v>
      </c>
      <c r="K19" s="39">
        <v>104</v>
      </c>
      <c r="L19" s="40">
        <v>1</v>
      </c>
      <c r="M19" s="40">
        <v>4</v>
      </c>
      <c r="N19" s="41" t="s">
        <v>133</v>
      </c>
      <c r="O19" s="42">
        <v>0</v>
      </c>
      <c r="P19" s="43"/>
      <c r="Q19" s="44">
        <v>0</v>
      </c>
      <c r="R19" s="532"/>
      <c r="S19" s="532"/>
      <c r="T19" s="532"/>
      <c r="U19" s="532"/>
      <c r="V19" s="46">
        <v>0</v>
      </c>
      <c r="W19" s="46">
        <v>0</v>
      </c>
      <c r="X19" s="76">
        <f>X21</f>
        <v>1994190</v>
      </c>
      <c r="Y19" s="47">
        <f>Y21</f>
        <v>1735580</v>
      </c>
      <c r="Z19" s="47">
        <f>Z21</f>
        <v>1774780</v>
      </c>
    </row>
    <row r="20" spans="1:26" ht="48" customHeight="1">
      <c r="A20" s="533" t="s">
        <v>173</v>
      </c>
      <c r="B20" s="533"/>
      <c r="C20" s="533"/>
      <c r="D20" s="533"/>
      <c r="E20" s="533"/>
      <c r="F20" s="533"/>
      <c r="G20" s="533"/>
      <c r="H20" s="533"/>
      <c r="I20" s="533"/>
      <c r="J20" s="43">
        <v>126</v>
      </c>
      <c r="K20" s="39">
        <v>0</v>
      </c>
      <c r="L20" s="49">
        <v>1</v>
      </c>
      <c r="M20" s="49">
        <v>4</v>
      </c>
      <c r="N20" s="50" t="s">
        <v>136</v>
      </c>
      <c r="O20" s="51">
        <v>0</v>
      </c>
      <c r="P20" s="43"/>
      <c r="Q20" s="44">
        <v>0</v>
      </c>
      <c r="R20" s="525"/>
      <c r="S20" s="525"/>
      <c r="T20" s="525"/>
      <c r="U20" s="525"/>
      <c r="V20" s="46">
        <v>0</v>
      </c>
      <c r="W20" s="46">
        <v>0</v>
      </c>
      <c r="X20" s="77">
        <f>X19</f>
        <v>1994190</v>
      </c>
      <c r="Y20" s="52">
        <f>Y19</f>
        <v>1735580</v>
      </c>
      <c r="Z20" s="52">
        <f>Z19</f>
        <v>1774780</v>
      </c>
    </row>
    <row r="21" spans="1:26" ht="30" customHeight="1">
      <c r="A21" s="80"/>
      <c r="B21" s="81"/>
      <c r="C21" s="526" t="s">
        <v>137</v>
      </c>
      <c r="D21" s="527"/>
      <c r="E21" s="527"/>
      <c r="F21" s="527"/>
      <c r="G21" s="527"/>
      <c r="H21" s="527"/>
      <c r="I21" s="528"/>
      <c r="J21" s="43">
        <v>126</v>
      </c>
      <c r="K21" s="39">
        <v>102</v>
      </c>
      <c r="L21" s="49">
        <v>1</v>
      </c>
      <c r="M21" s="49">
        <v>4</v>
      </c>
      <c r="N21" s="50" t="s">
        <v>138</v>
      </c>
      <c r="O21" s="51">
        <v>0</v>
      </c>
      <c r="P21" s="43"/>
      <c r="Q21" s="44">
        <v>0</v>
      </c>
      <c r="R21" s="525"/>
      <c r="S21" s="525"/>
      <c r="T21" s="525"/>
      <c r="U21" s="525"/>
      <c r="V21" s="46">
        <v>0</v>
      </c>
      <c r="W21" s="46">
        <v>0</v>
      </c>
      <c r="X21" s="77">
        <f>X22+X33+X35</f>
        <v>1994190</v>
      </c>
      <c r="Y21" s="52">
        <f>Y22+Y33</f>
        <v>1735580</v>
      </c>
      <c r="Z21" s="52">
        <f>Z22+Z33</f>
        <v>1774780</v>
      </c>
    </row>
    <row r="22" spans="1:26" ht="15" customHeight="1">
      <c r="A22" s="60"/>
      <c r="B22" s="56"/>
      <c r="C22" s="48"/>
      <c r="D22" s="53"/>
      <c r="E22" s="526" t="s">
        <v>144</v>
      </c>
      <c r="F22" s="527"/>
      <c r="G22" s="527"/>
      <c r="H22" s="527"/>
      <c r="I22" s="528"/>
      <c r="J22" s="43">
        <v>126</v>
      </c>
      <c r="K22" s="39">
        <v>104</v>
      </c>
      <c r="L22" s="49">
        <v>1</v>
      </c>
      <c r="M22" s="49">
        <v>4</v>
      </c>
      <c r="N22" s="55">
        <v>5710010020</v>
      </c>
      <c r="O22" s="51">
        <v>0</v>
      </c>
      <c r="P22" s="43"/>
      <c r="Q22" s="44">
        <v>0</v>
      </c>
      <c r="R22" s="525"/>
      <c r="S22" s="525"/>
      <c r="T22" s="525"/>
      <c r="U22" s="525"/>
      <c r="V22" s="46">
        <v>0</v>
      </c>
      <c r="W22" s="46">
        <v>0</v>
      </c>
      <c r="X22" s="77">
        <f>X23+X26+X29+X30</f>
        <v>1174600</v>
      </c>
      <c r="Y22" s="77">
        <f>Y23+Y26+Y29</f>
        <v>1385630</v>
      </c>
      <c r="Z22" s="77">
        <f>Z23+Z26+Z29</f>
        <v>1471290</v>
      </c>
    </row>
    <row r="23" spans="1:26">
      <c r="A23" s="60"/>
      <c r="B23" s="56"/>
      <c r="C23" s="48"/>
      <c r="D23" s="53"/>
      <c r="E23" s="53"/>
      <c r="F23" s="529" t="s">
        <v>140</v>
      </c>
      <c r="G23" s="529"/>
      <c r="H23" s="529"/>
      <c r="I23" s="529"/>
      <c r="J23" s="43">
        <v>126</v>
      </c>
      <c r="K23" s="39">
        <v>104</v>
      </c>
      <c r="L23" s="49">
        <v>1</v>
      </c>
      <c r="M23" s="49">
        <v>4</v>
      </c>
      <c r="N23" s="55">
        <v>5710010020</v>
      </c>
      <c r="O23" s="51">
        <v>120</v>
      </c>
      <c r="P23" s="43"/>
      <c r="Q23" s="44">
        <v>10000</v>
      </c>
      <c r="R23" s="525"/>
      <c r="S23" s="525"/>
      <c r="T23" s="525"/>
      <c r="U23" s="525"/>
      <c r="V23" s="46">
        <v>0</v>
      </c>
      <c r="W23" s="46">
        <v>0</v>
      </c>
      <c r="X23" s="52">
        <f>X24+X25</f>
        <v>748750</v>
      </c>
      <c r="Y23" s="52">
        <f>Y24+Y25</f>
        <v>1250100</v>
      </c>
      <c r="Z23" s="52">
        <f>Z24+Z25</f>
        <v>1350700</v>
      </c>
    </row>
    <row r="24" spans="1:26">
      <c r="A24" s="60"/>
      <c r="B24" s="56"/>
      <c r="C24" s="48"/>
      <c r="D24" s="53"/>
      <c r="E24" s="53"/>
      <c r="F24" s="53"/>
      <c r="G24" s="53"/>
      <c r="H24" s="53"/>
      <c r="I24" s="53" t="s">
        <v>141</v>
      </c>
      <c r="J24" s="43">
        <v>126</v>
      </c>
      <c r="K24" s="39"/>
      <c r="L24" s="49">
        <v>1</v>
      </c>
      <c r="M24" s="49">
        <v>4</v>
      </c>
      <c r="N24" s="55">
        <v>5710010020</v>
      </c>
      <c r="O24" s="51">
        <v>121</v>
      </c>
      <c r="P24" s="43"/>
      <c r="Q24" s="44"/>
      <c r="R24" s="46"/>
      <c r="S24" s="46"/>
      <c r="T24" s="46"/>
      <c r="U24" s="46"/>
      <c r="V24" s="46"/>
      <c r="W24" s="46"/>
      <c r="X24" s="52">
        <v>549858</v>
      </c>
      <c r="Y24" s="52">
        <v>872600</v>
      </c>
      <c r="Z24" s="52">
        <v>927700</v>
      </c>
    </row>
    <row r="25" spans="1:26" ht="39" customHeight="1">
      <c r="A25" s="60"/>
      <c r="B25" s="56"/>
      <c r="C25" s="48"/>
      <c r="D25" s="53"/>
      <c r="E25" s="53"/>
      <c r="F25" s="53"/>
      <c r="G25" s="53"/>
      <c r="H25" s="53"/>
      <c r="I25" s="53" t="s">
        <v>142</v>
      </c>
      <c r="J25" s="43">
        <v>126</v>
      </c>
      <c r="K25" s="39"/>
      <c r="L25" s="49">
        <v>1</v>
      </c>
      <c r="M25" s="49">
        <v>4</v>
      </c>
      <c r="N25" s="55">
        <v>5710010020</v>
      </c>
      <c r="O25" s="51">
        <v>129</v>
      </c>
      <c r="P25" s="43"/>
      <c r="Q25" s="44"/>
      <c r="R25" s="46"/>
      <c r="S25" s="46"/>
      <c r="T25" s="46"/>
      <c r="U25" s="46"/>
      <c r="V25" s="46"/>
      <c r="W25" s="46"/>
      <c r="X25" s="52">
        <v>198892</v>
      </c>
      <c r="Y25" s="52">
        <v>377500</v>
      </c>
      <c r="Z25" s="52">
        <v>423000</v>
      </c>
    </row>
    <row r="26" spans="1:26" ht="30.75" customHeight="1">
      <c r="A26" s="60"/>
      <c r="B26" s="56"/>
      <c r="C26" s="48"/>
      <c r="D26" s="53"/>
      <c r="E26" s="53"/>
      <c r="F26" s="53"/>
      <c r="G26" s="53"/>
      <c r="H26" s="53"/>
      <c r="I26" s="53" t="s">
        <v>145</v>
      </c>
      <c r="J26" s="43">
        <v>126</v>
      </c>
      <c r="K26" s="39"/>
      <c r="L26" s="49">
        <v>1</v>
      </c>
      <c r="M26" s="49">
        <v>4</v>
      </c>
      <c r="N26" s="55">
        <v>5710010020</v>
      </c>
      <c r="O26" s="51">
        <v>240</v>
      </c>
      <c r="P26" s="43"/>
      <c r="Q26" s="44"/>
      <c r="R26" s="46"/>
      <c r="S26" s="46"/>
      <c r="T26" s="46"/>
      <c r="U26" s="46"/>
      <c r="V26" s="46"/>
      <c r="W26" s="46"/>
      <c r="X26" s="77">
        <f>X28+X27</f>
        <v>371517.15</v>
      </c>
      <c r="Y26" s="77">
        <f>Y28+Y27</f>
        <v>106830</v>
      </c>
      <c r="Z26" s="77">
        <f>Z28+Z27</f>
        <v>91890</v>
      </c>
    </row>
    <row r="27" spans="1:26">
      <c r="A27" s="60"/>
      <c r="B27" s="56"/>
      <c r="C27" s="48"/>
      <c r="D27" s="53"/>
      <c r="E27" s="53"/>
      <c r="F27" s="529" t="s">
        <v>146</v>
      </c>
      <c r="G27" s="529"/>
      <c r="H27" s="529"/>
      <c r="I27" s="529"/>
      <c r="J27" s="43">
        <v>126</v>
      </c>
      <c r="K27" s="39">
        <v>104</v>
      </c>
      <c r="L27" s="49">
        <v>1</v>
      </c>
      <c r="M27" s="49">
        <v>4</v>
      </c>
      <c r="N27" s="55">
        <v>5710010020</v>
      </c>
      <c r="O27" s="51">
        <v>244</v>
      </c>
      <c r="P27" s="43"/>
      <c r="Q27" s="44">
        <v>10000</v>
      </c>
      <c r="R27" s="525"/>
      <c r="S27" s="525"/>
      <c r="T27" s="525"/>
      <c r="U27" s="525"/>
      <c r="V27" s="46">
        <v>0</v>
      </c>
      <c r="W27" s="46">
        <v>0</v>
      </c>
      <c r="X27" s="77">
        <v>236797.96</v>
      </c>
      <c r="Y27" s="52">
        <v>76830</v>
      </c>
      <c r="Z27" s="52">
        <v>41890</v>
      </c>
    </row>
    <row r="28" spans="1:26">
      <c r="A28" s="60"/>
      <c r="B28" s="56"/>
      <c r="C28" s="48"/>
      <c r="D28" s="53"/>
      <c r="E28" s="53"/>
      <c r="F28" s="529" t="s">
        <v>161</v>
      </c>
      <c r="G28" s="529"/>
      <c r="H28" s="529"/>
      <c r="I28" s="529"/>
      <c r="J28" s="43">
        <v>126</v>
      </c>
      <c r="K28" s="39">
        <v>104</v>
      </c>
      <c r="L28" s="49">
        <v>1</v>
      </c>
      <c r="M28" s="49">
        <v>4</v>
      </c>
      <c r="N28" s="55">
        <v>5710010020</v>
      </c>
      <c r="O28" s="51">
        <v>247</v>
      </c>
      <c r="P28" s="43"/>
      <c r="Q28" s="44">
        <v>10000</v>
      </c>
      <c r="R28" s="525"/>
      <c r="S28" s="525"/>
      <c r="T28" s="525"/>
      <c r="U28" s="525"/>
      <c r="V28" s="46">
        <v>0</v>
      </c>
      <c r="W28" s="46">
        <v>0</v>
      </c>
      <c r="X28" s="77">
        <v>134719.19</v>
      </c>
      <c r="Y28" s="52">
        <v>30000</v>
      </c>
      <c r="Z28" s="52">
        <v>50000</v>
      </c>
    </row>
    <row r="29" spans="1:26">
      <c r="A29" s="60"/>
      <c r="B29" s="56"/>
      <c r="C29" s="48"/>
      <c r="D29" s="53"/>
      <c r="E29" s="53"/>
      <c r="F29" s="529" t="s">
        <v>147</v>
      </c>
      <c r="G29" s="529"/>
      <c r="H29" s="529"/>
      <c r="I29" s="529"/>
      <c r="J29" s="43">
        <v>126</v>
      </c>
      <c r="K29" s="39">
        <v>104</v>
      </c>
      <c r="L29" s="49">
        <v>1</v>
      </c>
      <c r="M29" s="49">
        <v>4</v>
      </c>
      <c r="N29" s="55">
        <v>5710010020</v>
      </c>
      <c r="O29" s="51" t="s">
        <v>148</v>
      </c>
      <c r="P29" s="43"/>
      <c r="Q29" s="44">
        <v>10000</v>
      </c>
      <c r="R29" s="525"/>
      <c r="S29" s="525"/>
      <c r="T29" s="525"/>
      <c r="U29" s="525"/>
      <c r="V29" s="46">
        <v>0</v>
      </c>
      <c r="W29" s="46">
        <v>0</v>
      </c>
      <c r="X29" s="52">
        <v>53900</v>
      </c>
      <c r="Y29" s="52">
        <v>28700</v>
      </c>
      <c r="Z29" s="52">
        <v>28700</v>
      </c>
    </row>
    <row r="30" spans="1:26">
      <c r="A30" s="60"/>
      <c r="B30" s="56"/>
      <c r="C30" s="48"/>
      <c r="D30" s="53"/>
      <c r="E30" s="53"/>
      <c r="F30" s="513" t="s">
        <v>263</v>
      </c>
      <c r="G30" s="513"/>
      <c r="H30" s="513"/>
      <c r="I30" s="513"/>
      <c r="J30" s="396">
        <v>126</v>
      </c>
      <c r="K30" s="393"/>
      <c r="L30" s="394">
        <v>1</v>
      </c>
      <c r="M30" s="394">
        <v>4</v>
      </c>
      <c r="N30" s="392">
        <v>5710010020</v>
      </c>
      <c r="O30" s="395">
        <v>800</v>
      </c>
      <c r="P30" s="396"/>
      <c r="Q30" s="397"/>
      <c r="R30" s="401"/>
      <c r="S30" s="401"/>
      <c r="T30" s="401"/>
      <c r="U30" s="401"/>
      <c r="V30" s="401"/>
      <c r="W30" s="401"/>
      <c r="X30" s="410">
        <f t="shared" ref="X30:Z31" si="1">X31</f>
        <v>432.85</v>
      </c>
      <c r="Y30" s="410">
        <f t="shared" si="1"/>
        <v>0</v>
      </c>
      <c r="Z30" s="410">
        <f t="shared" si="1"/>
        <v>0</v>
      </c>
    </row>
    <row r="31" spans="1:26">
      <c r="A31" s="60"/>
      <c r="B31" s="56"/>
      <c r="C31" s="48"/>
      <c r="D31" s="53"/>
      <c r="E31" s="53"/>
      <c r="F31" s="513" t="s">
        <v>234</v>
      </c>
      <c r="G31" s="513"/>
      <c r="H31" s="513"/>
      <c r="I31" s="513"/>
      <c r="J31" s="396">
        <v>126</v>
      </c>
      <c r="K31" s="393"/>
      <c r="L31" s="394">
        <v>1</v>
      </c>
      <c r="M31" s="394">
        <v>4</v>
      </c>
      <c r="N31" s="392">
        <v>5710010020</v>
      </c>
      <c r="O31" s="395">
        <v>850</v>
      </c>
      <c r="P31" s="396"/>
      <c r="Q31" s="397"/>
      <c r="R31" s="401"/>
      <c r="S31" s="401"/>
      <c r="T31" s="401"/>
      <c r="U31" s="401"/>
      <c r="V31" s="401"/>
      <c r="W31" s="401"/>
      <c r="X31" s="410">
        <f t="shared" si="1"/>
        <v>432.85</v>
      </c>
      <c r="Y31" s="410">
        <f t="shared" si="1"/>
        <v>0</v>
      </c>
      <c r="Z31" s="410">
        <f t="shared" si="1"/>
        <v>0</v>
      </c>
    </row>
    <row r="32" spans="1:26">
      <c r="A32" s="60"/>
      <c r="B32" s="56"/>
      <c r="C32" s="48"/>
      <c r="D32" s="53"/>
      <c r="E32" s="53"/>
      <c r="F32" s="513" t="s">
        <v>235</v>
      </c>
      <c r="G32" s="513"/>
      <c r="H32" s="513"/>
      <c r="I32" s="513"/>
      <c r="J32" s="396">
        <v>126</v>
      </c>
      <c r="K32" s="393"/>
      <c r="L32" s="394">
        <v>1</v>
      </c>
      <c r="M32" s="394">
        <v>4</v>
      </c>
      <c r="N32" s="392">
        <v>5710010020</v>
      </c>
      <c r="O32" s="395">
        <v>853</v>
      </c>
      <c r="P32" s="396"/>
      <c r="Q32" s="397"/>
      <c r="R32" s="401"/>
      <c r="S32" s="401"/>
      <c r="T32" s="401"/>
      <c r="U32" s="401"/>
      <c r="V32" s="401"/>
      <c r="W32" s="401"/>
      <c r="X32" s="410">
        <v>432.85</v>
      </c>
      <c r="Y32" s="410">
        <v>0</v>
      </c>
      <c r="Z32" s="410">
        <v>0</v>
      </c>
    </row>
    <row r="33" spans="1:26" ht="60">
      <c r="A33" s="60"/>
      <c r="B33" s="56"/>
      <c r="C33" s="48"/>
      <c r="D33" s="53"/>
      <c r="E33" s="53"/>
      <c r="F33" s="53"/>
      <c r="G33" s="53"/>
      <c r="H33" s="53"/>
      <c r="I33" s="53" t="s">
        <v>218</v>
      </c>
      <c r="J33" s="43">
        <v>126</v>
      </c>
      <c r="K33" s="39"/>
      <c r="L33" s="49">
        <v>1</v>
      </c>
      <c r="M33" s="49">
        <v>4</v>
      </c>
      <c r="N33" s="55">
        <v>5710015010</v>
      </c>
      <c r="O33" s="51">
        <v>0</v>
      </c>
      <c r="P33" s="43"/>
      <c r="Q33" s="44"/>
      <c r="R33" s="46"/>
      <c r="S33" s="46"/>
      <c r="T33" s="46"/>
      <c r="U33" s="46"/>
      <c r="V33" s="46"/>
      <c r="W33" s="46"/>
      <c r="X33" s="207">
        <f>X34</f>
        <v>379590</v>
      </c>
      <c r="Y33" s="207">
        <f>Y34</f>
        <v>349950</v>
      </c>
      <c r="Z33" s="207">
        <f>Z34</f>
        <v>303490</v>
      </c>
    </row>
    <row r="34" spans="1:26">
      <c r="A34" s="60"/>
      <c r="B34" s="56"/>
      <c r="C34" s="48"/>
      <c r="D34" s="53"/>
      <c r="E34" s="53"/>
      <c r="F34" s="53"/>
      <c r="G34" s="53"/>
      <c r="H34" s="53"/>
      <c r="I34" s="53" t="s">
        <v>147</v>
      </c>
      <c r="J34" s="43">
        <v>126</v>
      </c>
      <c r="K34" s="39"/>
      <c r="L34" s="49">
        <v>1</v>
      </c>
      <c r="M34" s="49">
        <v>4</v>
      </c>
      <c r="N34" s="55">
        <v>5710015010</v>
      </c>
      <c r="O34" s="51">
        <v>540</v>
      </c>
      <c r="P34" s="43"/>
      <c r="Q34" s="44"/>
      <c r="R34" s="46"/>
      <c r="S34" s="46"/>
      <c r="T34" s="46"/>
      <c r="U34" s="46"/>
      <c r="V34" s="46"/>
      <c r="W34" s="46"/>
      <c r="X34" s="52">
        <v>379590</v>
      </c>
      <c r="Y34" s="52">
        <v>349950</v>
      </c>
      <c r="Z34" s="52">
        <v>303490</v>
      </c>
    </row>
    <row r="35" spans="1:26">
      <c r="A35" s="60"/>
      <c r="B35" s="56"/>
      <c r="C35" s="48"/>
      <c r="D35" s="53"/>
      <c r="E35" s="53"/>
      <c r="F35" s="53"/>
      <c r="G35" s="53"/>
      <c r="H35" s="53"/>
      <c r="I35" s="48" t="s">
        <v>244</v>
      </c>
      <c r="J35" s="38">
        <v>126</v>
      </c>
      <c r="K35" s="365"/>
      <c r="L35" s="40">
        <v>1</v>
      </c>
      <c r="M35" s="40">
        <v>4</v>
      </c>
      <c r="N35" s="366">
        <v>5710097080</v>
      </c>
      <c r="O35" s="42">
        <v>0</v>
      </c>
      <c r="P35" s="43"/>
      <c r="Q35" s="44"/>
      <c r="R35" s="46"/>
      <c r="S35" s="46"/>
      <c r="T35" s="46"/>
      <c r="U35" s="46"/>
      <c r="V35" s="46"/>
      <c r="W35" s="46"/>
      <c r="X35" s="47">
        <f>X36</f>
        <v>440000</v>
      </c>
      <c r="Y35" s="52">
        <f>Y36</f>
        <v>0</v>
      </c>
      <c r="Z35" s="52">
        <f>Z36</f>
        <v>0</v>
      </c>
    </row>
    <row r="36" spans="1:26">
      <c r="A36" s="60"/>
      <c r="B36" s="56"/>
      <c r="C36" s="48"/>
      <c r="D36" s="53"/>
      <c r="E36" s="53"/>
      <c r="F36" s="53"/>
      <c r="G36" s="53"/>
      <c r="H36" s="53"/>
      <c r="I36" s="53" t="s">
        <v>140</v>
      </c>
      <c r="J36" s="43">
        <v>126</v>
      </c>
      <c r="K36" s="39"/>
      <c r="L36" s="49">
        <v>1</v>
      </c>
      <c r="M36" s="49">
        <v>4</v>
      </c>
      <c r="N36" s="55">
        <v>5710097080</v>
      </c>
      <c r="O36" s="51">
        <v>120</v>
      </c>
      <c r="P36" s="43"/>
      <c r="Q36" s="44"/>
      <c r="R36" s="46"/>
      <c r="S36" s="46"/>
      <c r="T36" s="46"/>
      <c r="U36" s="46"/>
      <c r="V36" s="46"/>
      <c r="W36" s="46"/>
      <c r="X36" s="52">
        <f>X38+X37</f>
        <v>440000</v>
      </c>
      <c r="Y36" s="52">
        <f>Y38+Y37</f>
        <v>0</v>
      </c>
      <c r="Z36" s="52">
        <f>Z38+Z37</f>
        <v>0</v>
      </c>
    </row>
    <row r="37" spans="1:26">
      <c r="A37" s="60"/>
      <c r="B37" s="56"/>
      <c r="C37" s="48"/>
      <c r="D37" s="53"/>
      <c r="E37" s="53"/>
      <c r="F37" s="53"/>
      <c r="G37" s="53"/>
      <c r="H37" s="53"/>
      <c r="I37" s="53" t="s">
        <v>141</v>
      </c>
      <c r="J37" s="43">
        <v>126</v>
      </c>
      <c r="K37" s="39"/>
      <c r="L37" s="49">
        <v>1</v>
      </c>
      <c r="M37" s="49">
        <v>4</v>
      </c>
      <c r="N37" s="55">
        <v>5710097080</v>
      </c>
      <c r="O37" s="51">
        <v>121</v>
      </c>
      <c r="P37" s="43"/>
      <c r="Q37" s="44"/>
      <c r="R37" s="46"/>
      <c r="S37" s="46"/>
      <c r="T37" s="46"/>
      <c r="U37" s="46"/>
      <c r="V37" s="46"/>
      <c r="W37" s="46"/>
      <c r="X37" s="52">
        <v>337942</v>
      </c>
      <c r="Y37" s="52">
        <v>0</v>
      </c>
      <c r="Z37" s="52">
        <v>0</v>
      </c>
    </row>
    <row r="38" spans="1:26" ht="45">
      <c r="A38" s="60"/>
      <c r="B38" s="56"/>
      <c r="C38" s="48"/>
      <c r="D38" s="53"/>
      <c r="E38" s="53"/>
      <c r="F38" s="53"/>
      <c r="G38" s="53"/>
      <c r="H38" s="53"/>
      <c r="I38" s="53" t="s">
        <v>142</v>
      </c>
      <c r="J38" s="43">
        <v>126</v>
      </c>
      <c r="K38" s="39"/>
      <c r="L38" s="49">
        <v>1</v>
      </c>
      <c r="M38" s="49">
        <v>4</v>
      </c>
      <c r="N38" s="55">
        <v>5710097080</v>
      </c>
      <c r="O38" s="51">
        <v>129</v>
      </c>
      <c r="P38" s="43"/>
      <c r="Q38" s="44"/>
      <c r="R38" s="46"/>
      <c r="S38" s="46"/>
      <c r="T38" s="46"/>
      <c r="U38" s="46"/>
      <c r="V38" s="46"/>
      <c r="W38" s="46"/>
      <c r="X38" s="52">
        <v>102058</v>
      </c>
      <c r="Y38" s="52">
        <v>0</v>
      </c>
      <c r="Z38" s="52">
        <v>0</v>
      </c>
    </row>
    <row r="39" spans="1:26" ht="33.75" customHeight="1">
      <c r="A39" s="60"/>
      <c r="B39" s="56"/>
      <c r="C39" s="48"/>
      <c r="D39" s="53"/>
      <c r="E39" s="53"/>
      <c r="F39" s="53"/>
      <c r="G39" s="53"/>
      <c r="H39" s="53"/>
      <c r="I39" s="48" t="s">
        <v>149</v>
      </c>
      <c r="J39" s="38">
        <v>126</v>
      </c>
      <c r="K39" s="39">
        <v>104</v>
      </c>
      <c r="L39" s="40">
        <v>1</v>
      </c>
      <c r="M39" s="40">
        <v>6</v>
      </c>
      <c r="N39" s="41" t="s">
        <v>133</v>
      </c>
      <c r="O39" s="42">
        <v>0</v>
      </c>
      <c r="P39" s="43"/>
      <c r="Q39" s="44"/>
      <c r="R39" s="46"/>
      <c r="S39" s="46"/>
      <c r="T39" s="46"/>
      <c r="U39" s="46"/>
      <c r="V39" s="46"/>
      <c r="W39" s="46"/>
      <c r="X39" s="52">
        <f>X40</f>
        <v>23500</v>
      </c>
      <c r="Y39" s="52">
        <f t="shared" ref="Y39:Z42" si="2">Y40</f>
        <v>23500</v>
      </c>
      <c r="Z39" s="52">
        <f t="shared" si="2"/>
        <v>23500</v>
      </c>
    </row>
    <row r="40" spans="1:26" ht="54" customHeight="1">
      <c r="A40" s="60"/>
      <c r="B40" s="56"/>
      <c r="C40" s="48"/>
      <c r="D40" s="53"/>
      <c r="E40" s="53"/>
      <c r="F40" s="53"/>
      <c r="G40" s="53"/>
      <c r="H40" s="53"/>
      <c r="I40" s="53" t="s">
        <v>173</v>
      </c>
      <c r="J40" s="43">
        <v>126</v>
      </c>
      <c r="K40" s="39">
        <v>0</v>
      </c>
      <c r="L40" s="49">
        <v>1</v>
      </c>
      <c r="M40" s="49">
        <v>6</v>
      </c>
      <c r="N40" s="50" t="s">
        <v>136</v>
      </c>
      <c r="O40" s="51">
        <v>0</v>
      </c>
      <c r="P40" s="43"/>
      <c r="Q40" s="44"/>
      <c r="R40" s="46"/>
      <c r="S40" s="46"/>
      <c r="T40" s="46"/>
      <c r="U40" s="46"/>
      <c r="V40" s="46"/>
      <c r="W40" s="46"/>
      <c r="X40" s="52">
        <f>X41</f>
        <v>23500</v>
      </c>
      <c r="Y40" s="52">
        <f t="shared" si="2"/>
        <v>23500</v>
      </c>
      <c r="Z40" s="52">
        <f t="shared" si="2"/>
        <v>23500</v>
      </c>
    </row>
    <row r="41" spans="1:26" ht="30.75" customHeight="1">
      <c r="A41" s="60"/>
      <c r="B41" s="56"/>
      <c r="C41" s="48"/>
      <c r="D41" s="53"/>
      <c r="E41" s="53"/>
      <c r="F41" s="53"/>
      <c r="G41" s="53"/>
      <c r="H41" s="53"/>
      <c r="I41" s="53" t="s">
        <v>137</v>
      </c>
      <c r="J41" s="43">
        <v>126</v>
      </c>
      <c r="K41" s="39">
        <v>102</v>
      </c>
      <c r="L41" s="49">
        <v>1</v>
      </c>
      <c r="M41" s="49">
        <v>6</v>
      </c>
      <c r="N41" s="50" t="s">
        <v>138</v>
      </c>
      <c r="O41" s="51">
        <v>0</v>
      </c>
      <c r="P41" s="43"/>
      <c r="Q41" s="44"/>
      <c r="R41" s="46"/>
      <c r="S41" s="46"/>
      <c r="T41" s="46"/>
      <c r="U41" s="46"/>
      <c r="V41" s="46"/>
      <c r="W41" s="46"/>
      <c r="X41" s="52">
        <f>X42</f>
        <v>23500</v>
      </c>
      <c r="Y41" s="52">
        <f t="shared" si="2"/>
        <v>23500</v>
      </c>
      <c r="Z41" s="52">
        <f t="shared" si="2"/>
        <v>23500</v>
      </c>
    </row>
    <row r="42" spans="1:26" ht="35.25" customHeight="1">
      <c r="A42" s="60"/>
      <c r="B42" s="56"/>
      <c r="C42" s="48"/>
      <c r="D42" s="53"/>
      <c r="E42" s="53"/>
      <c r="F42" s="53"/>
      <c r="G42" s="53"/>
      <c r="H42" s="53"/>
      <c r="I42" s="53" t="s">
        <v>150</v>
      </c>
      <c r="J42" s="43">
        <v>126</v>
      </c>
      <c r="K42" s="39">
        <v>104</v>
      </c>
      <c r="L42" s="49">
        <v>1</v>
      </c>
      <c r="M42" s="49">
        <v>6</v>
      </c>
      <c r="N42" s="55">
        <v>5710010080</v>
      </c>
      <c r="O42" s="51">
        <v>0</v>
      </c>
      <c r="P42" s="43"/>
      <c r="Q42" s="44"/>
      <c r="R42" s="46"/>
      <c r="S42" s="46"/>
      <c r="T42" s="46"/>
      <c r="U42" s="46"/>
      <c r="V42" s="46"/>
      <c r="W42" s="46"/>
      <c r="X42" s="52">
        <f>X43</f>
        <v>23500</v>
      </c>
      <c r="Y42" s="52">
        <f t="shared" si="2"/>
        <v>23500</v>
      </c>
      <c r="Z42" s="52">
        <f t="shared" si="2"/>
        <v>23500</v>
      </c>
    </row>
    <row r="43" spans="1:26">
      <c r="A43" s="60"/>
      <c r="B43" s="56"/>
      <c r="C43" s="48"/>
      <c r="D43" s="53"/>
      <c r="E43" s="53"/>
      <c r="F43" s="529" t="s">
        <v>147</v>
      </c>
      <c r="G43" s="529"/>
      <c r="H43" s="529"/>
      <c r="I43" s="529"/>
      <c r="J43" s="43">
        <v>126</v>
      </c>
      <c r="K43" s="39">
        <v>104</v>
      </c>
      <c r="L43" s="49">
        <v>1</v>
      </c>
      <c r="M43" s="49">
        <v>6</v>
      </c>
      <c r="N43" s="55">
        <v>5710010080</v>
      </c>
      <c r="O43" s="51" t="s">
        <v>148</v>
      </c>
      <c r="P43" s="43"/>
      <c r="Q43" s="44">
        <v>10000</v>
      </c>
      <c r="R43" s="525"/>
      <c r="S43" s="525"/>
      <c r="T43" s="525"/>
      <c r="U43" s="525"/>
      <c r="V43" s="46">
        <v>0</v>
      </c>
      <c r="W43" s="46">
        <v>0</v>
      </c>
      <c r="X43" s="52">
        <v>23500</v>
      </c>
      <c r="Y43" s="52">
        <v>23500</v>
      </c>
      <c r="Z43" s="52">
        <v>23500</v>
      </c>
    </row>
    <row r="44" spans="1:26" ht="15" customHeight="1">
      <c r="A44" s="555" t="s">
        <v>231</v>
      </c>
      <c r="B44" s="556" t="s">
        <v>231</v>
      </c>
      <c r="C44" s="556" t="s">
        <v>231</v>
      </c>
      <c r="D44" s="556" t="s">
        <v>231</v>
      </c>
      <c r="E44" s="556" t="s">
        <v>231</v>
      </c>
      <c r="F44" s="556" t="s">
        <v>231</v>
      </c>
      <c r="G44" s="556" t="s">
        <v>231</v>
      </c>
      <c r="H44" s="556" t="s">
        <v>231</v>
      </c>
      <c r="I44" s="557" t="s">
        <v>231</v>
      </c>
      <c r="J44" s="38">
        <v>126</v>
      </c>
      <c r="K44" s="39">
        <v>200</v>
      </c>
      <c r="L44" s="239">
        <v>1</v>
      </c>
      <c r="M44" s="239">
        <v>13</v>
      </c>
      <c r="N44" s="240">
        <v>0</v>
      </c>
      <c r="O44" s="241">
        <v>0</v>
      </c>
      <c r="P44" s="43"/>
      <c r="Q44" s="44">
        <v>0</v>
      </c>
      <c r="R44" s="532"/>
      <c r="S44" s="532"/>
      <c r="T44" s="532"/>
      <c r="U44" s="532"/>
      <c r="V44" s="46">
        <v>0</v>
      </c>
      <c r="W44" s="46">
        <v>0</v>
      </c>
      <c r="X44" s="76">
        <f t="shared" ref="X44:Z52" si="3">X45</f>
        <v>1350</v>
      </c>
      <c r="Y44" s="76">
        <f t="shared" si="3"/>
        <v>0</v>
      </c>
      <c r="Z44" s="76">
        <f t="shared" si="3"/>
        <v>0</v>
      </c>
    </row>
    <row r="45" spans="1:26" ht="15" customHeight="1">
      <c r="A45" s="194" t="s">
        <v>232</v>
      </c>
      <c r="B45" s="195" t="s">
        <v>232</v>
      </c>
      <c r="C45" s="526" t="s">
        <v>232</v>
      </c>
      <c r="D45" s="527" t="s">
        <v>232</v>
      </c>
      <c r="E45" s="527" t="s">
        <v>232</v>
      </c>
      <c r="F45" s="527" t="s">
        <v>232</v>
      </c>
      <c r="G45" s="527" t="s">
        <v>232</v>
      </c>
      <c r="H45" s="527" t="s">
        <v>232</v>
      </c>
      <c r="I45" s="528" t="s">
        <v>232</v>
      </c>
      <c r="J45" s="43">
        <v>126</v>
      </c>
      <c r="K45" s="39">
        <v>203</v>
      </c>
      <c r="L45" s="242">
        <v>1</v>
      </c>
      <c r="M45" s="242">
        <v>13</v>
      </c>
      <c r="N45" s="243">
        <v>7700000000</v>
      </c>
      <c r="O45" s="244">
        <v>0</v>
      </c>
      <c r="P45" s="43"/>
      <c r="Q45" s="44">
        <v>0</v>
      </c>
      <c r="R45" s="525"/>
      <c r="S45" s="525"/>
      <c r="T45" s="525"/>
      <c r="U45" s="525"/>
      <c r="V45" s="46">
        <v>0</v>
      </c>
      <c r="W45" s="46">
        <v>0</v>
      </c>
      <c r="X45" s="77">
        <f t="shared" si="3"/>
        <v>1350</v>
      </c>
      <c r="Y45" s="77">
        <f t="shared" si="3"/>
        <v>0</v>
      </c>
      <c r="Z45" s="77">
        <f t="shared" si="3"/>
        <v>0</v>
      </c>
    </row>
    <row r="46" spans="1:26" ht="15" customHeight="1">
      <c r="A46" s="522" t="s">
        <v>233</v>
      </c>
      <c r="B46" s="523" t="s">
        <v>233</v>
      </c>
      <c r="C46" s="523" t="s">
        <v>233</v>
      </c>
      <c r="D46" s="523" t="s">
        <v>233</v>
      </c>
      <c r="E46" s="523" t="s">
        <v>233</v>
      </c>
      <c r="F46" s="523" t="s">
        <v>233</v>
      </c>
      <c r="G46" s="523" t="s">
        <v>233</v>
      </c>
      <c r="H46" s="523" t="s">
        <v>233</v>
      </c>
      <c r="I46" s="524" t="s">
        <v>233</v>
      </c>
      <c r="J46" s="43">
        <v>126</v>
      </c>
      <c r="K46" s="39">
        <v>200</v>
      </c>
      <c r="L46" s="242">
        <v>1</v>
      </c>
      <c r="M46" s="242">
        <v>13</v>
      </c>
      <c r="N46" s="243">
        <v>7700095100</v>
      </c>
      <c r="O46" s="244">
        <v>0</v>
      </c>
      <c r="P46" s="43"/>
      <c r="Q46" s="44">
        <v>0</v>
      </c>
      <c r="R46" s="525"/>
      <c r="S46" s="525"/>
      <c r="T46" s="525"/>
      <c r="U46" s="525"/>
      <c r="V46" s="46">
        <v>0</v>
      </c>
      <c r="W46" s="46">
        <v>0</v>
      </c>
      <c r="X46" s="77">
        <f>X48</f>
        <v>1350</v>
      </c>
      <c r="Y46" s="77">
        <f>Y48</f>
        <v>0</v>
      </c>
      <c r="Z46" s="77">
        <f>Z48</f>
        <v>0</v>
      </c>
    </row>
    <row r="47" spans="1:26" ht="15" customHeight="1">
      <c r="A47" s="194"/>
      <c r="B47" s="195"/>
      <c r="C47" s="526" t="s">
        <v>234</v>
      </c>
      <c r="D47" s="527" t="s">
        <v>234</v>
      </c>
      <c r="E47" s="527" t="s">
        <v>234</v>
      </c>
      <c r="F47" s="527" t="s">
        <v>234</v>
      </c>
      <c r="G47" s="527" t="s">
        <v>234</v>
      </c>
      <c r="H47" s="527" t="s">
        <v>234</v>
      </c>
      <c r="I47" s="528" t="s">
        <v>234</v>
      </c>
      <c r="J47" s="43">
        <v>126</v>
      </c>
      <c r="K47" s="39">
        <v>203</v>
      </c>
      <c r="L47" s="242">
        <v>1</v>
      </c>
      <c r="M47" s="242">
        <v>13</v>
      </c>
      <c r="N47" s="243">
        <v>7700095100</v>
      </c>
      <c r="O47" s="244">
        <v>850</v>
      </c>
      <c r="P47" s="43"/>
      <c r="Q47" s="44">
        <v>0</v>
      </c>
      <c r="R47" s="525"/>
      <c r="S47" s="525"/>
      <c r="T47" s="525"/>
      <c r="U47" s="525"/>
      <c r="V47" s="46">
        <v>0</v>
      </c>
      <c r="W47" s="46">
        <v>0</v>
      </c>
      <c r="X47" s="77">
        <f t="shared" si="3"/>
        <v>1350</v>
      </c>
      <c r="Y47" s="77">
        <f t="shared" si="3"/>
        <v>0</v>
      </c>
      <c r="Z47" s="77">
        <f t="shared" si="3"/>
        <v>0</v>
      </c>
    </row>
    <row r="48" spans="1:26" ht="15" customHeight="1">
      <c r="A48" s="194"/>
      <c r="B48" s="195"/>
      <c r="C48" s="526" t="s">
        <v>235</v>
      </c>
      <c r="D48" s="527" t="s">
        <v>235</v>
      </c>
      <c r="E48" s="527" t="s">
        <v>235</v>
      </c>
      <c r="F48" s="527" t="s">
        <v>235</v>
      </c>
      <c r="G48" s="527" t="s">
        <v>235</v>
      </c>
      <c r="H48" s="527" t="s">
        <v>235</v>
      </c>
      <c r="I48" s="528" t="s">
        <v>235</v>
      </c>
      <c r="J48" s="43">
        <v>126</v>
      </c>
      <c r="K48" s="39">
        <v>203</v>
      </c>
      <c r="L48" s="242">
        <v>1</v>
      </c>
      <c r="M48" s="242">
        <v>13</v>
      </c>
      <c r="N48" s="243">
        <v>7700095100</v>
      </c>
      <c r="O48" s="51">
        <v>853</v>
      </c>
      <c r="P48" s="43"/>
      <c r="Q48" s="44">
        <v>0</v>
      </c>
      <c r="R48" s="525"/>
      <c r="S48" s="525"/>
      <c r="T48" s="525"/>
      <c r="U48" s="525"/>
      <c r="V48" s="46">
        <v>0</v>
      </c>
      <c r="W48" s="46">
        <v>0</v>
      </c>
      <c r="X48" s="77">
        <v>1350</v>
      </c>
      <c r="Y48" s="77">
        <v>0</v>
      </c>
      <c r="Z48" s="77">
        <v>0</v>
      </c>
    </row>
    <row r="49" spans="1:26">
      <c r="A49" s="544" t="s">
        <v>151</v>
      </c>
      <c r="B49" s="544"/>
      <c r="C49" s="544"/>
      <c r="D49" s="544"/>
      <c r="E49" s="544"/>
      <c r="F49" s="544"/>
      <c r="G49" s="544"/>
      <c r="H49" s="544"/>
      <c r="I49" s="544"/>
      <c r="J49" s="38">
        <v>126</v>
      </c>
      <c r="K49" s="39">
        <v>200</v>
      </c>
      <c r="L49" s="40">
        <v>2</v>
      </c>
      <c r="M49" s="40">
        <v>0</v>
      </c>
      <c r="N49" s="41" t="s">
        <v>133</v>
      </c>
      <c r="O49" s="42">
        <v>0</v>
      </c>
      <c r="P49" s="43"/>
      <c r="Q49" s="44">
        <v>0</v>
      </c>
      <c r="R49" s="532"/>
      <c r="S49" s="532"/>
      <c r="T49" s="532"/>
      <c r="U49" s="532"/>
      <c r="V49" s="46">
        <v>0</v>
      </c>
      <c r="W49" s="46">
        <v>0</v>
      </c>
      <c r="X49" s="76">
        <f t="shared" si="3"/>
        <v>104800</v>
      </c>
      <c r="Y49" s="76">
        <f t="shared" si="3"/>
        <v>108300</v>
      </c>
      <c r="Z49" s="76">
        <f t="shared" si="3"/>
        <v>112100</v>
      </c>
    </row>
    <row r="50" spans="1:26">
      <c r="A50" s="60"/>
      <c r="B50" s="56"/>
      <c r="C50" s="552" t="s">
        <v>152</v>
      </c>
      <c r="D50" s="552"/>
      <c r="E50" s="552"/>
      <c r="F50" s="552"/>
      <c r="G50" s="552"/>
      <c r="H50" s="552"/>
      <c r="I50" s="552"/>
      <c r="J50" s="38">
        <v>126</v>
      </c>
      <c r="K50" s="39">
        <v>203</v>
      </c>
      <c r="L50" s="40">
        <v>2</v>
      </c>
      <c r="M50" s="40">
        <v>3</v>
      </c>
      <c r="N50" s="41" t="s">
        <v>133</v>
      </c>
      <c r="O50" s="42">
        <v>0</v>
      </c>
      <c r="P50" s="43"/>
      <c r="Q50" s="44">
        <v>0</v>
      </c>
      <c r="R50" s="532"/>
      <c r="S50" s="532"/>
      <c r="T50" s="532"/>
      <c r="U50" s="532"/>
      <c r="V50" s="46">
        <v>0</v>
      </c>
      <c r="W50" s="46">
        <v>0</v>
      </c>
      <c r="X50" s="76">
        <f t="shared" si="3"/>
        <v>104800</v>
      </c>
      <c r="Y50" s="76">
        <f t="shared" si="3"/>
        <v>108300</v>
      </c>
      <c r="Z50" s="76">
        <f t="shared" si="3"/>
        <v>112100</v>
      </c>
    </row>
    <row r="51" spans="1:26" ht="51" customHeight="1">
      <c r="A51" s="533" t="s">
        <v>173</v>
      </c>
      <c r="B51" s="533"/>
      <c r="C51" s="533"/>
      <c r="D51" s="533"/>
      <c r="E51" s="533"/>
      <c r="F51" s="533"/>
      <c r="G51" s="533"/>
      <c r="H51" s="533"/>
      <c r="I51" s="533"/>
      <c r="J51" s="43">
        <v>126</v>
      </c>
      <c r="K51" s="39">
        <v>0</v>
      </c>
      <c r="L51" s="49">
        <v>2</v>
      </c>
      <c r="M51" s="49">
        <v>3</v>
      </c>
      <c r="N51" s="50" t="s">
        <v>136</v>
      </c>
      <c r="O51" s="51">
        <v>0</v>
      </c>
      <c r="P51" s="43"/>
      <c r="Q51" s="44">
        <v>0</v>
      </c>
      <c r="R51" s="525"/>
      <c r="S51" s="525"/>
      <c r="T51" s="525"/>
      <c r="U51" s="525"/>
      <c r="V51" s="46">
        <v>0</v>
      </c>
      <c r="W51" s="46">
        <v>0</v>
      </c>
      <c r="X51" s="52">
        <f t="shared" si="3"/>
        <v>104800</v>
      </c>
      <c r="Y51" s="52">
        <f t="shared" si="3"/>
        <v>108300</v>
      </c>
      <c r="Z51" s="52">
        <f t="shared" si="3"/>
        <v>112100</v>
      </c>
    </row>
    <row r="52" spans="1:26" ht="35.25" customHeight="1">
      <c r="A52" s="60"/>
      <c r="B52" s="56"/>
      <c r="C52" s="48"/>
      <c r="D52" s="529" t="s">
        <v>153</v>
      </c>
      <c r="E52" s="529"/>
      <c r="F52" s="529"/>
      <c r="G52" s="529"/>
      <c r="H52" s="529"/>
      <c r="I52" s="529"/>
      <c r="J52" s="43">
        <v>126</v>
      </c>
      <c r="K52" s="39">
        <v>203</v>
      </c>
      <c r="L52" s="49">
        <v>2</v>
      </c>
      <c r="M52" s="49">
        <v>3</v>
      </c>
      <c r="N52" s="55">
        <v>5720000000</v>
      </c>
      <c r="O52" s="51">
        <v>0</v>
      </c>
      <c r="P52" s="43"/>
      <c r="Q52" s="44">
        <v>0</v>
      </c>
      <c r="R52" s="525"/>
      <c r="S52" s="525"/>
      <c r="T52" s="525"/>
      <c r="U52" s="525"/>
      <c r="V52" s="46">
        <v>0</v>
      </c>
      <c r="W52" s="46">
        <v>0</v>
      </c>
      <c r="X52" s="52">
        <f t="shared" si="3"/>
        <v>104800</v>
      </c>
      <c r="Y52" s="52">
        <f t="shared" si="3"/>
        <v>108300</v>
      </c>
      <c r="Z52" s="52">
        <f t="shared" si="3"/>
        <v>112100</v>
      </c>
    </row>
    <row r="53" spans="1:26" ht="33" customHeight="1">
      <c r="A53" s="60"/>
      <c r="B53" s="56"/>
      <c r="C53" s="48"/>
      <c r="D53" s="53"/>
      <c r="E53" s="529" t="s">
        <v>242</v>
      </c>
      <c r="F53" s="529"/>
      <c r="G53" s="529"/>
      <c r="H53" s="529"/>
      <c r="I53" s="529"/>
      <c r="J53" s="43">
        <v>126</v>
      </c>
      <c r="K53" s="39">
        <v>203</v>
      </c>
      <c r="L53" s="49">
        <v>2</v>
      </c>
      <c r="M53" s="49">
        <v>3</v>
      </c>
      <c r="N53" s="55">
        <v>5720051180</v>
      </c>
      <c r="O53" s="51">
        <v>0</v>
      </c>
      <c r="P53" s="43"/>
      <c r="Q53" s="44">
        <v>0</v>
      </c>
      <c r="R53" s="525"/>
      <c r="S53" s="525"/>
      <c r="T53" s="525"/>
      <c r="U53" s="525"/>
      <c r="V53" s="46">
        <v>0</v>
      </c>
      <c r="W53" s="46">
        <v>0</v>
      </c>
      <c r="X53" s="52">
        <f>X54+X58</f>
        <v>104800</v>
      </c>
      <c r="Y53" s="52">
        <f>Y54+Y58</f>
        <v>108300</v>
      </c>
      <c r="Z53" s="52">
        <f>Z54+Z58</f>
        <v>112100</v>
      </c>
    </row>
    <row r="54" spans="1:26">
      <c r="A54" s="60"/>
      <c r="B54" s="56"/>
      <c r="C54" s="48"/>
      <c r="D54" s="53"/>
      <c r="E54" s="529" t="s">
        <v>154</v>
      </c>
      <c r="F54" s="529"/>
      <c r="G54" s="529"/>
      <c r="H54" s="529"/>
      <c r="I54" s="529"/>
      <c r="J54" s="43">
        <v>126</v>
      </c>
      <c r="K54" s="39">
        <v>203</v>
      </c>
      <c r="L54" s="49">
        <v>2</v>
      </c>
      <c r="M54" s="49">
        <v>3</v>
      </c>
      <c r="N54" s="55">
        <v>5720051180</v>
      </c>
      <c r="O54" s="51">
        <v>120</v>
      </c>
      <c r="P54" s="43"/>
      <c r="Q54" s="44">
        <v>0</v>
      </c>
      <c r="R54" s="525"/>
      <c r="S54" s="525"/>
      <c r="T54" s="525"/>
      <c r="U54" s="525"/>
      <c r="V54" s="46">
        <v>0</v>
      </c>
      <c r="W54" s="46">
        <v>0</v>
      </c>
      <c r="X54" s="52">
        <f>X55+X56</f>
        <v>102800</v>
      </c>
      <c r="Y54" s="52">
        <f>Y55+Y56</f>
        <v>106300</v>
      </c>
      <c r="Z54" s="52">
        <f>Z55+Z56</f>
        <v>110000</v>
      </c>
    </row>
    <row r="55" spans="1:26">
      <c r="A55" s="60"/>
      <c r="B55" s="56"/>
      <c r="C55" s="48"/>
      <c r="D55" s="53"/>
      <c r="E55" s="53"/>
      <c r="F55" s="529" t="s">
        <v>141</v>
      </c>
      <c r="G55" s="535"/>
      <c r="H55" s="535"/>
      <c r="I55" s="535"/>
      <c r="J55" s="43">
        <v>126</v>
      </c>
      <c r="K55" s="39"/>
      <c r="L55" s="49">
        <v>2</v>
      </c>
      <c r="M55" s="49">
        <v>3</v>
      </c>
      <c r="N55" s="55">
        <v>5720051180</v>
      </c>
      <c r="O55" s="51">
        <v>121</v>
      </c>
      <c r="P55" s="43"/>
      <c r="Q55" s="44"/>
      <c r="R55" s="46"/>
      <c r="S55" s="46"/>
      <c r="T55" s="46"/>
      <c r="U55" s="46"/>
      <c r="V55" s="46"/>
      <c r="W55" s="46"/>
      <c r="X55" s="52">
        <v>82200</v>
      </c>
      <c r="Y55" s="52">
        <v>85500</v>
      </c>
      <c r="Z55" s="52">
        <v>88400</v>
      </c>
    </row>
    <row r="56" spans="1:26" ht="39.75" customHeight="1">
      <c r="A56" s="60"/>
      <c r="B56" s="56"/>
      <c r="C56" s="48"/>
      <c r="D56" s="53"/>
      <c r="E56" s="53"/>
      <c r="F56" s="529" t="s">
        <v>142</v>
      </c>
      <c r="G56" s="529"/>
      <c r="H56" s="529"/>
      <c r="I56" s="529"/>
      <c r="J56" s="43">
        <v>126</v>
      </c>
      <c r="K56" s="39">
        <v>203</v>
      </c>
      <c r="L56" s="49">
        <v>2</v>
      </c>
      <c r="M56" s="49">
        <v>3</v>
      </c>
      <c r="N56" s="55">
        <v>5720051180</v>
      </c>
      <c r="O56" s="51">
        <v>129</v>
      </c>
      <c r="P56" s="43"/>
      <c r="Q56" s="44">
        <v>10000</v>
      </c>
      <c r="R56" s="525"/>
      <c r="S56" s="525"/>
      <c r="T56" s="525"/>
      <c r="U56" s="525"/>
      <c r="V56" s="46">
        <v>0</v>
      </c>
      <c r="W56" s="46">
        <v>0</v>
      </c>
      <c r="X56" s="52">
        <v>20600</v>
      </c>
      <c r="Y56" s="52">
        <v>20800</v>
      </c>
      <c r="Z56" s="52">
        <v>21600</v>
      </c>
    </row>
    <row r="57" spans="1:26" ht="33.75" customHeight="1">
      <c r="A57" s="60"/>
      <c r="B57" s="56"/>
      <c r="C57" s="48"/>
      <c r="D57" s="53"/>
      <c r="E57" s="53"/>
      <c r="F57" s="529" t="s">
        <v>145</v>
      </c>
      <c r="G57" s="529"/>
      <c r="H57" s="529"/>
      <c r="I57" s="529"/>
      <c r="J57" s="43">
        <v>126</v>
      </c>
      <c r="K57" s="39">
        <v>203</v>
      </c>
      <c r="L57" s="49">
        <v>2</v>
      </c>
      <c r="M57" s="49">
        <v>3</v>
      </c>
      <c r="N57" s="55">
        <v>5720051180</v>
      </c>
      <c r="O57" s="51">
        <v>240</v>
      </c>
      <c r="P57" s="43"/>
      <c r="Q57" s="44">
        <v>10000</v>
      </c>
      <c r="R57" s="525"/>
      <c r="S57" s="525"/>
      <c r="T57" s="525"/>
      <c r="U57" s="525"/>
      <c r="V57" s="46">
        <v>0</v>
      </c>
      <c r="W57" s="46">
        <v>0</v>
      </c>
      <c r="X57" s="52">
        <f>X58</f>
        <v>2000</v>
      </c>
      <c r="Y57" s="52">
        <f>Y58</f>
        <v>2000</v>
      </c>
      <c r="Z57" s="52">
        <f>Z58</f>
        <v>2100</v>
      </c>
    </row>
    <row r="58" spans="1:26">
      <c r="A58" s="60"/>
      <c r="B58" s="56"/>
      <c r="C58" s="48"/>
      <c r="D58" s="53"/>
      <c r="E58" s="53"/>
      <c r="F58" s="529" t="s">
        <v>146</v>
      </c>
      <c r="G58" s="529"/>
      <c r="H58" s="529"/>
      <c r="I58" s="529"/>
      <c r="J58" s="43">
        <v>126</v>
      </c>
      <c r="K58" s="39">
        <v>203</v>
      </c>
      <c r="L58" s="49">
        <v>2</v>
      </c>
      <c r="M58" s="49">
        <v>3</v>
      </c>
      <c r="N58" s="55">
        <v>5720051180</v>
      </c>
      <c r="O58" s="51">
        <v>244</v>
      </c>
      <c r="P58" s="43"/>
      <c r="Q58" s="44">
        <v>10000</v>
      </c>
      <c r="R58" s="525"/>
      <c r="S58" s="525"/>
      <c r="T58" s="525"/>
      <c r="U58" s="525"/>
      <c r="V58" s="46">
        <v>0</v>
      </c>
      <c r="W58" s="46">
        <v>0</v>
      </c>
      <c r="X58" s="52">
        <v>2000</v>
      </c>
      <c r="Y58" s="52">
        <v>2000</v>
      </c>
      <c r="Z58" s="52">
        <v>2100</v>
      </c>
    </row>
    <row r="59" spans="1:26" ht="31.5" customHeight="1">
      <c r="A59" s="554" t="s">
        <v>155</v>
      </c>
      <c r="B59" s="554"/>
      <c r="C59" s="554"/>
      <c r="D59" s="554"/>
      <c r="E59" s="554"/>
      <c r="F59" s="554"/>
      <c r="G59" s="554"/>
      <c r="H59" s="554"/>
      <c r="I59" s="554"/>
      <c r="J59" s="403">
        <v>126</v>
      </c>
      <c r="K59" s="393">
        <v>300</v>
      </c>
      <c r="L59" s="404">
        <v>3</v>
      </c>
      <c r="M59" s="404">
        <v>0</v>
      </c>
      <c r="N59" s="405" t="s">
        <v>133</v>
      </c>
      <c r="O59" s="406">
        <v>0</v>
      </c>
      <c r="P59" s="396"/>
      <c r="Q59" s="397">
        <v>0</v>
      </c>
      <c r="R59" s="553"/>
      <c r="S59" s="553"/>
      <c r="T59" s="553"/>
      <c r="U59" s="553"/>
      <c r="V59" s="401">
        <v>0</v>
      </c>
      <c r="W59" s="401">
        <v>0</v>
      </c>
      <c r="X59" s="408">
        <f>X60</f>
        <v>79567.149999999994</v>
      </c>
      <c r="Y59" s="408">
        <f>Y60</f>
        <v>20000</v>
      </c>
      <c r="Z59" s="408">
        <f>Z60</f>
        <v>9100</v>
      </c>
    </row>
    <row r="60" spans="1:26" ht="28.5" customHeight="1">
      <c r="A60" s="424"/>
      <c r="B60" s="425"/>
      <c r="C60" s="536" t="s">
        <v>219</v>
      </c>
      <c r="D60" s="536"/>
      <c r="E60" s="536"/>
      <c r="F60" s="536"/>
      <c r="G60" s="536"/>
      <c r="H60" s="536"/>
      <c r="I60" s="536"/>
      <c r="J60" s="403">
        <v>126</v>
      </c>
      <c r="K60" s="393">
        <v>310</v>
      </c>
      <c r="L60" s="404">
        <v>3</v>
      </c>
      <c r="M60" s="404">
        <v>10</v>
      </c>
      <c r="N60" s="405" t="s">
        <v>133</v>
      </c>
      <c r="O60" s="406">
        <v>0</v>
      </c>
      <c r="P60" s="396"/>
      <c r="Q60" s="397">
        <v>0</v>
      </c>
      <c r="R60" s="553"/>
      <c r="S60" s="553"/>
      <c r="T60" s="553"/>
      <c r="U60" s="553"/>
      <c r="V60" s="401">
        <v>0</v>
      </c>
      <c r="W60" s="401">
        <v>0</v>
      </c>
      <c r="X60" s="408">
        <f t="shared" ref="X60:Z64" si="4">X61</f>
        <v>79567.149999999994</v>
      </c>
      <c r="Y60" s="408">
        <f t="shared" si="4"/>
        <v>20000</v>
      </c>
      <c r="Z60" s="408">
        <f t="shared" si="4"/>
        <v>9100</v>
      </c>
    </row>
    <row r="61" spans="1:26" ht="49.5" customHeight="1">
      <c r="A61" s="537" t="s">
        <v>173</v>
      </c>
      <c r="B61" s="537"/>
      <c r="C61" s="537"/>
      <c r="D61" s="537"/>
      <c r="E61" s="537"/>
      <c r="F61" s="537"/>
      <c r="G61" s="537"/>
      <c r="H61" s="537"/>
      <c r="I61" s="537"/>
      <c r="J61" s="396">
        <v>126</v>
      </c>
      <c r="K61" s="393">
        <v>0</v>
      </c>
      <c r="L61" s="394">
        <v>3</v>
      </c>
      <c r="M61" s="394">
        <v>10</v>
      </c>
      <c r="N61" s="409" t="s">
        <v>136</v>
      </c>
      <c r="O61" s="395">
        <v>0</v>
      </c>
      <c r="P61" s="396"/>
      <c r="Q61" s="397">
        <v>0</v>
      </c>
      <c r="R61" s="521"/>
      <c r="S61" s="521"/>
      <c r="T61" s="521"/>
      <c r="U61" s="521"/>
      <c r="V61" s="401">
        <v>0</v>
      </c>
      <c r="W61" s="401">
        <v>0</v>
      </c>
      <c r="X61" s="410">
        <f>X62</f>
        <v>79567.149999999994</v>
      </c>
      <c r="Y61" s="410">
        <f t="shared" si="4"/>
        <v>20000</v>
      </c>
      <c r="Z61" s="410">
        <f t="shared" si="4"/>
        <v>9100</v>
      </c>
    </row>
    <row r="62" spans="1:26" ht="29.25" customHeight="1">
      <c r="A62" s="424"/>
      <c r="B62" s="425"/>
      <c r="C62" s="426"/>
      <c r="D62" s="513" t="s">
        <v>156</v>
      </c>
      <c r="E62" s="513"/>
      <c r="F62" s="513"/>
      <c r="G62" s="513"/>
      <c r="H62" s="513"/>
      <c r="I62" s="513"/>
      <c r="J62" s="396">
        <v>126</v>
      </c>
      <c r="K62" s="393">
        <v>310</v>
      </c>
      <c r="L62" s="394">
        <v>3</v>
      </c>
      <c r="M62" s="394">
        <v>10</v>
      </c>
      <c r="N62" s="392">
        <v>5730000000</v>
      </c>
      <c r="O62" s="395">
        <v>0</v>
      </c>
      <c r="P62" s="396"/>
      <c r="Q62" s="397">
        <v>0</v>
      </c>
      <c r="R62" s="521"/>
      <c r="S62" s="521"/>
      <c r="T62" s="521"/>
      <c r="U62" s="521"/>
      <c r="V62" s="401">
        <v>0</v>
      </c>
      <c r="W62" s="401">
        <v>0</v>
      </c>
      <c r="X62" s="410">
        <f t="shared" si="4"/>
        <v>79567.149999999994</v>
      </c>
      <c r="Y62" s="410">
        <f t="shared" si="4"/>
        <v>20000</v>
      </c>
      <c r="Z62" s="410">
        <f t="shared" si="4"/>
        <v>9100</v>
      </c>
    </row>
    <row r="63" spans="1:26" ht="36" customHeight="1">
      <c r="A63" s="424"/>
      <c r="B63" s="425"/>
      <c r="C63" s="426"/>
      <c r="D63" s="427"/>
      <c r="E63" s="513" t="s">
        <v>157</v>
      </c>
      <c r="F63" s="513"/>
      <c r="G63" s="513"/>
      <c r="H63" s="513"/>
      <c r="I63" s="513"/>
      <c r="J63" s="396">
        <v>126</v>
      </c>
      <c r="K63" s="393">
        <v>310</v>
      </c>
      <c r="L63" s="394">
        <v>3</v>
      </c>
      <c r="M63" s="394">
        <v>10</v>
      </c>
      <c r="N63" s="392">
        <v>5730095020</v>
      </c>
      <c r="O63" s="395">
        <v>0</v>
      </c>
      <c r="P63" s="396"/>
      <c r="Q63" s="397">
        <v>0</v>
      </c>
      <c r="R63" s="521"/>
      <c r="S63" s="521"/>
      <c r="T63" s="521"/>
      <c r="U63" s="521"/>
      <c r="V63" s="401">
        <v>0</v>
      </c>
      <c r="W63" s="401">
        <v>0</v>
      </c>
      <c r="X63" s="410">
        <f t="shared" si="4"/>
        <v>79567.149999999994</v>
      </c>
      <c r="Y63" s="410">
        <f t="shared" si="4"/>
        <v>20000</v>
      </c>
      <c r="Z63" s="410">
        <f t="shared" si="4"/>
        <v>9100</v>
      </c>
    </row>
    <row r="64" spans="1:26" ht="33" customHeight="1">
      <c r="A64" s="424"/>
      <c r="B64" s="425"/>
      <c r="C64" s="426"/>
      <c r="D64" s="427"/>
      <c r="E64" s="427"/>
      <c r="F64" s="513" t="s">
        <v>145</v>
      </c>
      <c r="G64" s="513"/>
      <c r="H64" s="513"/>
      <c r="I64" s="513"/>
      <c r="J64" s="396">
        <v>126</v>
      </c>
      <c r="K64" s="393">
        <v>310</v>
      </c>
      <c r="L64" s="394">
        <v>3</v>
      </c>
      <c r="M64" s="394">
        <v>10</v>
      </c>
      <c r="N64" s="392">
        <v>5730095020</v>
      </c>
      <c r="O64" s="395">
        <v>240</v>
      </c>
      <c r="P64" s="396"/>
      <c r="Q64" s="397">
        <v>10000</v>
      </c>
      <c r="R64" s="521"/>
      <c r="S64" s="521"/>
      <c r="T64" s="521"/>
      <c r="U64" s="521"/>
      <c r="V64" s="401">
        <v>0</v>
      </c>
      <c r="W64" s="401">
        <v>0</v>
      </c>
      <c r="X64" s="410">
        <f t="shared" si="4"/>
        <v>79567.149999999994</v>
      </c>
      <c r="Y64" s="410">
        <f t="shared" si="4"/>
        <v>20000</v>
      </c>
      <c r="Z64" s="410">
        <f t="shared" si="4"/>
        <v>9100</v>
      </c>
    </row>
    <row r="65" spans="1:27">
      <c r="A65" s="424"/>
      <c r="B65" s="425"/>
      <c r="C65" s="426"/>
      <c r="D65" s="427"/>
      <c r="E65" s="427"/>
      <c r="F65" s="513" t="s">
        <v>146</v>
      </c>
      <c r="G65" s="513"/>
      <c r="H65" s="513"/>
      <c r="I65" s="513"/>
      <c r="J65" s="396">
        <v>126</v>
      </c>
      <c r="K65" s="393">
        <v>310</v>
      </c>
      <c r="L65" s="394">
        <v>3</v>
      </c>
      <c r="M65" s="394">
        <v>10</v>
      </c>
      <c r="N65" s="392">
        <v>5730095020</v>
      </c>
      <c r="O65" s="395">
        <v>244</v>
      </c>
      <c r="P65" s="396"/>
      <c r="Q65" s="397">
        <v>10000</v>
      </c>
      <c r="R65" s="521"/>
      <c r="S65" s="521"/>
      <c r="T65" s="521"/>
      <c r="U65" s="521"/>
      <c r="V65" s="401">
        <v>0</v>
      </c>
      <c r="W65" s="401">
        <v>0</v>
      </c>
      <c r="X65" s="410">
        <v>79567.149999999994</v>
      </c>
      <c r="Y65" s="410">
        <v>20000</v>
      </c>
      <c r="Z65" s="410">
        <v>9100</v>
      </c>
    </row>
    <row r="66" spans="1:27">
      <c r="A66" s="60"/>
      <c r="B66" s="56"/>
      <c r="C66" s="531" t="s">
        <v>158</v>
      </c>
      <c r="D66" s="531"/>
      <c r="E66" s="531"/>
      <c r="F66" s="531"/>
      <c r="G66" s="531"/>
      <c r="H66" s="531"/>
      <c r="I66" s="531"/>
      <c r="J66" s="38">
        <v>126</v>
      </c>
      <c r="K66" s="39">
        <v>409</v>
      </c>
      <c r="L66" s="40">
        <v>4</v>
      </c>
      <c r="M66" s="40">
        <v>0</v>
      </c>
      <c r="N66" s="41" t="s">
        <v>133</v>
      </c>
      <c r="O66" s="42">
        <v>0</v>
      </c>
      <c r="P66" s="43"/>
      <c r="Q66" s="44">
        <v>0</v>
      </c>
      <c r="R66" s="532"/>
      <c r="S66" s="532"/>
      <c r="T66" s="532"/>
      <c r="U66" s="532"/>
      <c r="V66" s="46">
        <v>0</v>
      </c>
      <c r="W66" s="46">
        <v>0</v>
      </c>
      <c r="X66" s="47">
        <f>X67+X74</f>
        <v>1664407</v>
      </c>
      <c r="Y66" s="47">
        <f>Y67+Y74</f>
        <v>702000</v>
      </c>
      <c r="Z66" s="47">
        <f>Z67+Z74</f>
        <v>1080000</v>
      </c>
    </row>
    <row r="67" spans="1:27">
      <c r="A67" s="60"/>
      <c r="B67" s="56"/>
      <c r="C67" s="531" t="s">
        <v>174</v>
      </c>
      <c r="D67" s="531"/>
      <c r="E67" s="531"/>
      <c r="F67" s="531"/>
      <c r="G67" s="531"/>
      <c r="H67" s="531"/>
      <c r="I67" s="531"/>
      <c r="J67" s="38">
        <v>126</v>
      </c>
      <c r="K67" s="39">
        <v>409</v>
      </c>
      <c r="L67" s="40">
        <v>4</v>
      </c>
      <c r="M67" s="40">
        <v>9</v>
      </c>
      <c r="N67" s="41" t="s">
        <v>133</v>
      </c>
      <c r="O67" s="42">
        <v>0</v>
      </c>
      <c r="P67" s="43"/>
      <c r="Q67" s="44">
        <v>0</v>
      </c>
      <c r="R67" s="532"/>
      <c r="S67" s="532"/>
      <c r="T67" s="532"/>
      <c r="U67" s="532"/>
      <c r="V67" s="46">
        <v>0</v>
      </c>
      <c r="W67" s="46">
        <v>0</v>
      </c>
      <c r="X67" s="47">
        <f t="shared" ref="X67:Z68" si="5">X68</f>
        <v>1664407</v>
      </c>
      <c r="Y67" s="47">
        <f t="shared" si="5"/>
        <v>702000</v>
      </c>
      <c r="Z67" s="47">
        <f t="shared" si="5"/>
        <v>717000</v>
      </c>
    </row>
    <row r="68" spans="1:27" ht="50.25" customHeight="1">
      <c r="A68" s="533" t="s">
        <v>173</v>
      </c>
      <c r="B68" s="533"/>
      <c r="C68" s="533"/>
      <c r="D68" s="533"/>
      <c r="E68" s="533"/>
      <c r="F68" s="533"/>
      <c r="G68" s="533"/>
      <c r="H68" s="533"/>
      <c r="I68" s="533"/>
      <c r="J68" s="43">
        <v>126</v>
      </c>
      <c r="K68" s="39">
        <v>0</v>
      </c>
      <c r="L68" s="49">
        <v>4</v>
      </c>
      <c r="M68" s="49">
        <v>9</v>
      </c>
      <c r="N68" s="50" t="s">
        <v>136</v>
      </c>
      <c r="O68" s="51">
        <v>0</v>
      </c>
      <c r="P68" s="43"/>
      <c r="Q68" s="44">
        <v>0</v>
      </c>
      <c r="R68" s="525"/>
      <c r="S68" s="525"/>
      <c r="T68" s="525"/>
      <c r="U68" s="525"/>
      <c r="V68" s="46">
        <v>0</v>
      </c>
      <c r="W68" s="46">
        <v>0</v>
      </c>
      <c r="X68" s="52">
        <f t="shared" si="5"/>
        <v>1664407</v>
      </c>
      <c r="Y68" s="52">
        <f t="shared" si="5"/>
        <v>702000</v>
      </c>
      <c r="Z68" s="52">
        <f t="shared" si="5"/>
        <v>717000</v>
      </c>
    </row>
    <row r="69" spans="1:27" ht="36.75" customHeight="1">
      <c r="A69" s="60"/>
      <c r="B69" s="56"/>
      <c r="C69" s="57"/>
      <c r="D69" s="529" t="s">
        <v>159</v>
      </c>
      <c r="E69" s="529"/>
      <c r="F69" s="529"/>
      <c r="G69" s="529"/>
      <c r="H69" s="529"/>
      <c r="I69" s="529"/>
      <c r="J69" s="43">
        <v>126</v>
      </c>
      <c r="K69" s="39">
        <v>409</v>
      </c>
      <c r="L69" s="49">
        <v>4</v>
      </c>
      <c r="M69" s="49">
        <v>9</v>
      </c>
      <c r="N69" s="55">
        <v>5740000000</v>
      </c>
      <c r="O69" s="51">
        <v>0</v>
      </c>
      <c r="P69" s="43"/>
      <c r="Q69" s="44">
        <v>0</v>
      </c>
      <c r="R69" s="525"/>
      <c r="S69" s="525"/>
      <c r="T69" s="525"/>
      <c r="U69" s="525"/>
      <c r="V69" s="46">
        <v>0</v>
      </c>
      <c r="W69" s="46">
        <v>0</v>
      </c>
      <c r="X69" s="52">
        <f t="shared" ref="X69:Z70" si="6">X70</f>
        <v>1664407</v>
      </c>
      <c r="Y69" s="52">
        <f t="shared" si="6"/>
        <v>702000</v>
      </c>
      <c r="Z69" s="52">
        <f t="shared" si="6"/>
        <v>717000</v>
      </c>
    </row>
    <row r="70" spans="1:27" ht="34.5" customHeight="1">
      <c r="A70" s="60"/>
      <c r="B70" s="56"/>
      <c r="C70" s="57"/>
      <c r="D70" s="53"/>
      <c r="E70" s="529" t="s">
        <v>160</v>
      </c>
      <c r="F70" s="529"/>
      <c r="G70" s="529"/>
      <c r="H70" s="529"/>
      <c r="I70" s="529"/>
      <c r="J70" s="43">
        <v>126</v>
      </c>
      <c r="K70" s="39">
        <v>409</v>
      </c>
      <c r="L70" s="49">
        <v>4</v>
      </c>
      <c r="M70" s="49">
        <v>9</v>
      </c>
      <c r="N70" s="55">
        <v>5740095280</v>
      </c>
      <c r="O70" s="51">
        <v>0</v>
      </c>
      <c r="P70" s="43"/>
      <c r="Q70" s="44">
        <v>0</v>
      </c>
      <c r="R70" s="525"/>
      <c r="S70" s="525"/>
      <c r="T70" s="525"/>
      <c r="U70" s="525"/>
      <c r="V70" s="46">
        <v>0</v>
      </c>
      <c r="W70" s="46">
        <v>0</v>
      </c>
      <c r="X70" s="52">
        <f t="shared" si="6"/>
        <v>1664407</v>
      </c>
      <c r="Y70" s="52">
        <f t="shared" si="6"/>
        <v>702000</v>
      </c>
      <c r="Z70" s="52">
        <f t="shared" si="6"/>
        <v>717000</v>
      </c>
    </row>
    <row r="71" spans="1:27" ht="32.25" customHeight="1">
      <c r="A71" s="60"/>
      <c r="B71" s="56"/>
      <c r="C71" s="57"/>
      <c r="D71" s="53"/>
      <c r="E71" s="53"/>
      <c r="F71" s="529" t="s">
        <v>145</v>
      </c>
      <c r="G71" s="529"/>
      <c r="H71" s="529"/>
      <c r="I71" s="529"/>
      <c r="J71" s="43">
        <v>126</v>
      </c>
      <c r="K71" s="39">
        <v>409</v>
      </c>
      <c r="L71" s="49">
        <v>4</v>
      </c>
      <c r="M71" s="49">
        <v>9</v>
      </c>
      <c r="N71" s="55">
        <v>5740095280</v>
      </c>
      <c r="O71" s="51">
        <v>240</v>
      </c>
      <c r="P71" s="43"/>
      <c r="Q71" s="44">
        <v>10000</v>
      </c>
      <c r="R71" s="525"/>
      <c r="S71" s="525"/>
      <c r="T71" s="525"/>
      <c r="U71" s="525"/>
      <c r="V71" s="46">
        <v>0</v>
      </c>
      <c r="W71" s="46">
        <v>0</v>
      </c>
      <c r="X71" s="52">
        <f>X73+X72</f>
        <v>1664407</v>
      </c>
      <c r="Y71" s="52">
        <f>Y73+Y72</f>
        <v>702000</v>
      </c>
      <c r="Z71" s="52">
        <f>Z73+Z72</f>
        <v>717000</v>
      </c>
    </row>
    <row r="72" spans="1:27">
      <c r="A72" s="60"/>
      <c r="B72" s="56"/>
      <c r="C72" s="57"/>
      <c r="D72" s="53"/>
      <c r="E72" s="53"/>
      <c r="F72" s="529" t="s">
        <v>146</v>
      </c>
      <c r="G72" s="529"/>
      <c r="H72" s="529"/>
      <c r="I72" s="529"/>
      <c r="J72" s="43">
        <v>126</v>
      </c>
      <c r="K72" s="39">
        <v>409</v>
      </c>
      <c r="L72" s="49">
        <v>4</v>
      </c>
      <c r="M72" s="49">
        <v>9</v>
      </c>
      <c r="N72" s="55">
        <v>5740095280</v>
      </c>
      <c r="O72" s="51">
        <v>244</v>
      </c>
      <c r="P72" s="43"/>
      <c r="Q72" s="44">
        <v>10000</v>
      </c>
      <c r="R72" s="525"/>
      <c r="S72" s="525"/>
      <c r="T72" s="525"/>
      <c r="U72" s="525"/>
      <c r="V72" s="46">
        <v>0</v>
      </c>
      <c r="W72" s="46">
        <v>0</v>
      </c>
      <c r="X72" s="52">
        <v>1414407</v>
      </c>
      <c r="Y72" s="52">
        <v>422000</v>
      </c>
      <c r="Z72" s="52">
        <v>417000</v>
      </c>
    </row>
    <row r="73" spans="1:27">
      <c r="A73" s="60"/>
      <c r="B73" s="56"/>
      <c r="C73" s="57"/>
      <c r="D73" s="53"/>
      <c r="E73" s="53"/>
      <c r="F73" s="529" t="s">
        <v>161</v>
      </c>
      <c r="G73" s="529"/>
      <c r="H73" s="529"/>
      <c r="I73" s="529"/>
      <c r="J73" s="43">
        <v>126</v>
      </c>
      <c r="K73" s="39">
        <v>409</v>
      </c>
      <c r="L73" s="49">
        <v>4</v>
      </c>
      <c r="M73" s="49">
        <v>9</v>
      </c>
      <c r="N73" s="55">
        <v>5740095280</v>
      </c>
      <c r="O73" s="51">
        <v>247</v>
      </c>
      <c r="P73" s="43"/>
      <c r="Q73" s="44">
        <v>10000</v>
      </c>
      <c r="R73" s="525"/>
      <c r="S73" s="525"/>
      <c r="T73" s="525"/>
      <c r="U73" s="525"/>
      <c r="V73" s="46">
        <v>0</v>
      </c>
      <c r="W73" s="46">
        <v>0</v>
      </c>
      <c r="X73" s="52">
        <v>250000</v>
      </c>
      <c r="Y73" s="52">
        <v>280000</v>
      </c>
      <c r="Z73" s="52">
        <v>300000</v>
      </c>
    </row>
    <row r="74" spans="1:27" ht="15" customHeight="1">
      <c r="A74" s="60"/>
      <c r="B74" s="56"/>
      <c r="C74" s="57"/>
      <c r="D74" s="53"/>
      <c r="E74" s="53"/>
      <c r="F74" s="53"/>
      <c r="G74" s="531" t="s">
        <v>220</v>
      </c>
      <c r="H74" s="531"/>
      <c r="I74" s="531"/>
      <c r="J74" s="38">
        <v>126</v>
      </c>
      <c r="K74" s="39"/>
      <c r="L74" s="40">
        <v>4</v>
      </c>
      <c r="M74" s="40">
        <v>12</v>
      </c>
      <c r="N74" s="41" t="s">
        <v>133</v>
      </c>
      <c r="O74" s="42">
        <v>0</v>
      </c>
      <c r="P74" s="43"/>
      <c r="Q74" s="44"/>
      <c r="R74" s="532"/>
      <c r="S74" s="532"/>
      <c r="T74" s="532"/>
      <c r="U74" s="532"/>
      <c r="V74" s="46"/>
      <c r="W74" s="46"/>
      <c r="X74" s="47">
        <v>0</v>
      </c>
      <c r="Y74" s="47">
        <v>0</v>
      </c>
      <c r="Z74" s="47">
        <f>Z75</f>
        <v>363000</v>
      </c>
    </row>
    <row r="75" spans="1:27" ht="43.5" customHeight="1">
      <c r="A75" s="60"/>
      <c r="B75" s="56"/>
      <c r="C75" s="57"/>
      <c r="D75" s="53"/>
      <c r="E75" s="53"/>
      <c r="F75" s="53"/>
      <c r="G75" s="533" t="s">
        <v>173</v>
      </c>
      <c r="H75" s="533"/>
      <c r="I75" s="533"/>
      <c r="J75" s="43">
        <v>126</v>
      </c>
      <c r="K75" s="39"/>
      <c r="L75" s="49">
        <v>4</v>
      </c>
      <c r="M75" s="49">
        <v>12</v>
      </c>
      <c r="N75" s="55">
        <v>5700000000</v>
      </c>
      <c r="O75" s="51">
        <v>0</v>
      </c>
      <c r="P75" s="43"/>
      <c r="Q75" s="44"/>
      <c r="R75" s="46"/>
      <c r="S75" s="46"/>
      <c r="T75" s="46"/>
      <c r="U75" s="46"/>
      <c r="V75" s="46"/>
      <c r="W75" s="46"/>
      <c r="X75" s="207">
        <v>0</v>
      </c>
      <c r="Y75" s="207">
        <v>0</v>
      </c>
      <c r="Z75" s="207">
        <f>Z76</f>
        <v>363000</v>
      </c>
    </row>
    <row r="76" spans="1:27" ht="30.75" customHeight="1">
      <c r="A76" s="60"/>
      <c r="B76" s="56"/>
      <c r="C76" s="57"/>
      <c r="D76" s="53"/>
      <c r="E76" s="53"/>
      <c r="F76" s="53"/>
      <c r="G76" s="53"/>
      <c r="H76" s="53"/>
      <c r="I76" s="53" t="s">
        <v>229</v>
      </c>
      <c r="J76" s="43">
        <v>126</v>
      </c>
      <c r="K76" s="39"/>
      <c r="L76" s="49">
        <v>4</v>
      </c>
      <c r="M76" s="49">
        <v>12</v>
      </c>
      <c r="N76" s="55">
        <v>5770000000</v>
      </c>
      <c r="O76" s="51">
        <v>0</v>
      </c>
      <c r="P76" s="43"/>
      <c r="Q76" s="44"/>
      <c r="R76" s="46"/>
      <c r="S76" s="46"/>
      <c r="T76" s="46"/>
      <c r="U76" s="46"/>
      <c r="V76" s="46"/>
      <c r="W76" s="46"/>
      <c r="X76" s="207">
        <f t="shared" ref="X76:Z78" si="7">X77</f>
        <v>0</v>
      </c>
      <c r="Y76" s="207">
        <f t="shared" si="7"/>
        <v>0</v>
      </c>
      <c r="Z76" s="207">
        <f t="shared" si="7"/>
        <v>363000</v>
      </c>
    </row>
    <row r="77" spans="1:27" ht="60">
      <c r="A77" s="60"/>
      <c r="B77" s="56"/>
      <c r="C77" s="57"/>
      <c r="D77" s="53"/>
      <c r="E77" s="53"/>
      <c r="F77" s="53"/>
      <c r="G77" s="53"/>
      <c r="H77" s="53"/>
      <c r="I77" s="53" t="s">
        <v>192</v>
      </c>
      <c r="J77" s="43">
        <v>126</v>
      </c>
      <c r="K77" s="39"/>
      <c r="L77" s="49">
        <v>4</v>
      </c>
      <c r="M77" s="49">
        <v>12</v>
      </c>
      <c r="N77" s="55" t="s">
        <v>193</v>
      </c>
      <c r="O77" s="51">
        <v>0</v>
      </c>
      <c r="P77" s="43"/>
      <c r="Q77" s="44"/>
      <c r="R77" s="46"/>
      <c r="S77" s="46"/>
      <c r="T77" s="46"/>
      <c r="U77" s="46"/>
      <c r="V77" s="46"/>
      <c r="W77" s="46"/>
      <c r="X77" s="207">
        <f t="shared" si="7"/>
        <v>0</v>
      </c>
      <c r="Y77" s="207">
        <f t="shared" si="7"/>
        <v>0</v>
      </c>
      <c r="Z77" s="207">
        <f t="shared" si="7"/>
        <v>363000</v>
      </c>
      <c r="AA77" s="217"/>
    </row>
    <row r="78" spans="1:27" ht="30">
      <c r="A78" s="60"/>
      <c r="B78" s="56"/>
      <c r="C78" s="57"/>
      <c r="D78" s="53"/>
      <c r="E78" s="53"/>
      <c r="F78" s="53"/>
      <c r="G78" s="53"/>
      <c r="H78" s="53"/>
      <c r="I78" s="53" t="s">
        <v>145</v>
      </c>
      <c r="J78" s="43">
        <v>126</v>
      </c>
      <c r="K78" s="39"/>
      <c r="L78" s="49">
        <v>4</v>
      </c>
      <c r="M78" s="49">
        <v>12</v>
      </c>
      <c r="N78" s="55" t="s">
        <v>193</v>
      </c>
      <c r="O78" s="51">
        <v>240</v>
      </c>
      <c r="P78" s="43"/>
      <c r="Q78" s="44"/>
      <c r="R78" s="46"/>
      <c r="S78" s="46"/>
      <c r="T78" s="46"/>
      <c r="U78" s="46"/>
      <c r="V78" s="46"/>
      <c r="W78" s="46"/>
      <c r="X78" s="207">
        <f t="shared" si="7"/>
        <v>0</v>
      </c>
      <c r="Y78" s="207">
        <f t="shared" si="7"/>
        <v>0</v>
      </c>
      <c r="Z78" s="207">
        <f t="shared" si="7"/>
        <v>363000</v>
      </c>
    </row>
    <row r="79" spans="1:27">
      <c r="A79" s="60"/>
      <c r="B79" s="56"/>
      <c r="C79" s="57"/>
      <c r="D79" s="53"/>
      <c r="E79" s="53"/>
      <c r="F79" s="53"/>
      <c r="G79" s="53"/>
      <c r="H79" s="53"/>
      <c r="I79" s="53" t="s">
        <v>146</v>
      </c>
      <c r="J79" s="43">
        <v>126</v>
      </c>
      <c r="K79" s="39"/>
      <c r="L79" s="49">
        <v>4</v>
      </c>
      <c r="M79" s="49">
        <v>12</v>
      </c>
      <c r="N79" s="55" t="s">
        <v>193</v>
      </c>
      <c r="O79" s="51">
        <v>244</v>
      </c>
      <c r="P79" s="43"/>
      <c r="Q79" s="44"/>
      <c r="R79" s="46"/>
      <c r="S79" s="46"/>
      <c r="T79" s="46"/>
      <c r="U79" s="46"/>
      <c r="V79" s="46"/>
      <c r="W79" s="46"/>
      <c r="X79" s="52">
        <v>0</v>
      </c>
      <c r="Y79" s="52">
        <v>0</v>
      </c>
      <c r="Z79" s="52">
        <v>363000</v>
      </c>
    </row>
    <row r="80" spans="1:27">
      <c r="A80" s="544" t="s">
        <v>162</v>
      </c>
      <c r="B80" s="544"/>
      <c r="C80" s="544"/>
      <c r="D80" s="544"/>
      <c r="E80" s="544"/>
      <c r="F80" s="544"/>
      <c r="G80" s="544"/>
      <c r="H80" s="544"/>
      <c r="I80" s="544"/>
      <c r="J80" s="38">
        <v>126</v>
      </c>
      <c r="K80" s="39">
        <v>500</v>
      </c>
      <c r="L80" s="40">
        <v>5</v>
      </c>
      <c r="M80" s="40">
        <v>0</v>
      </c>
      <c r="N80" s="41" t="s">
        <v>133</v>
      </c>
      <c r="O80" s="42">
        <v>0</v>
      </c>
      <c r="P80" s="43"/>
      <c r="Q80" s="44">
        <v>0</v>
      </c>
      <c r="R80" s="532"/>
      <c r="S80" s="532"/>
      <c r="T80" s="532"/>
      <c r="U80" s="532"/>
      <c r="V80" s="46">
        <v>0</v>
      </c>
      <c r="W80" s="46">
        <v>0</v>
      </c>
      <c r="X80" s="47">
        <f>X81+X87</f>
        <v>1026262</v>
      </c>
      <c r="Y80" s="47">
        <f>Y81+Y87</f>
        <v>30000</v>
      </c>
      <c r="Z80" s="47">
        <f>Z81+Z87</f>
        <v>50000</v>
      </c>
    </row>
    <row r="81" spans="1:26" ht="15" customHeight="1">
      <c r="A81" s="60"/>
      <c r="B81" s="60"/>
      <c r="C81" s="518" t="s">
        <v>258</v>
      </c>
      <c r="D81" s="519"/>
      <c r="E81" s="519"/>
      <c r="F81" s="519"/>
      <c r="G81" s="519"/>
      <c r="H81" s="519"/>
      <c r="I81" s="520"/>
      <c r="J81" s="403">
        <v>126</v>
      </c>
      <c r="K81" s="393"/>
      <c r="L81" s="404">
        <v>5</v>
      </c>
      <c r="M81" s="404">
        <v>2</v>
      </c>
      <c r="N81" s="405" t="s">
        <v>133</v>
      </c>
      <c r="O81" s="406">
        <v>0</v>
      </c>
      <c r="P81" s="396"/>
      <c r="Q81" s="397"/>
      <c r="R81" s="407"/>
      <c r="S81" s="407"/>
      <c r="T81" s="407"/>
      <c r="U81" s="407"/>
      <c r="V81" s="401"/>
      <c r="W81" s="401"/>
      <c r="X81" s="408">
        <f>X82</f>
        <v>84750</v>
      </c>
      <c r="Y81" s="408">
        <f>Y82</f>
        <v>0</v>
      </c>
      <c r="Z81" s="408">
        <f>Z82</f>
        <v>0</v>
      </c>
    </row>
    <row r="82" spans="1:26" ht="15" customHeight="1">
      <c r="A82" s="60"/>
      <c r="B82" s="60"/>
      <c r="C82" s="514" t="s">
        <v>232</v>
      </c>
      <c r="D82" s="515"/>
      <c r="E82" s="515"/>
      <c r="F82" s="515"/>
      <c r="G82" s="515"/>
      <c r="H82" s="515"/>
      <c r="I82" s="516"/>
      <c r="J82" s="396">
        <v>126</v>
      </c>
      <c r="K82" s="393"/>
      <c r="L82" s="394">
        <v>5</v>
      </c>
      <c r="M82" s="394">
        <v>2</v>
      </c>
      <c r="N82" s="409" t="s">
        <v>261</v>
      </c>
      <c r="O82" s="395">
        <v>0</v>
      </c>
      <c r="P82" s="396"/>
      <c r="Q82" s="397"/>
      <c r="R82" s="401"/>
      <c r="S82" s="401"/>
      <c r="T82" s="401"/>
      <c r="U82" s="401"/>
      <c r="V82" s="401"/>
      <c r="W82" s="401"/>
      <c r="X82" s="410">
        <f>X83</f>
        <v>84750</v>
      </c>
      <c r="Y82" s="410">
        <f t="shared" ref="Y82:Z85" si="8">Y83</f>
        <v>0</v>
      </c>
      <c r="Z82" s="410">
        <f t="shared" si="8"/>
        <v>0</v>
      </c>
    </row>
    <row r="83" spans="1:26" ht="15" customHeight="1">
      <c r="A83" s="60"/>
      <c r="B83" s="60"/>
      <c r="C83" s="514" t="s">
        <v>259</v>
      </c>
      <c r="D83" s="515"/>
      <c r="E83" s="515"/>
      <c r="F83" s="515"/>
      <c r="G83" s="515"/>
      <c r="H83" s="515"/>
      <c r="I83" s="516"/>
      <c r="J83" s="396">
        <v>126</v>
      </c>
      <c r="K83" s="393"/>
      <c r="L83" s="394">
        <v>5</v>
      </c>
      <c r="M83" s="394">
        <v>2</v>
      </c>
      <c r="N83" s="409" t="s">
        <v>262</v>
      </c>
      <c r="O83" s="395">
        <v>0</v>
      </c>
      <c r="P83" s="396"/>
      <c r="Q83" s="397"/>
      <c r="R83" s="401"/>
      <c r="S83" s="401"/>
      <c r="T83" s="401"/>
      <c r="U83" s="401"/>
      <c r="V83" s="401"/>
      <c r="W83" s="401"/>
      <c r="X83" s="410">
        <f>X84</f>
        <v>84750</v>
      </c>
      <c r="Y83" s="410">
        <f t="shared" si="8"/>
        <v>0</v>
      </c>
      <c r="Z83" s="410">
        <f t="shared" si="8"/>
        <v>0</v>
      </c>
    </row>
    <row r="84" spans="1:26" ht="15" customHeight="1">
      <c r="A84" s="60"/>
      <c r="B84" s="60"/>
      <c r="C84" s="514" t="s">
        <v>260</v>
      </c>
      <c r="D84" s="515"/>
      <c r="E84" s="515"/>
      <c r="F84" s="515"/>
      <c r="G84" s="515"/>
      <c r="H84" s="515"/>
      <c r="I84" s="516"/>
      <c r="J84" s="396">
        <v>126</v>
      </c>
      <c r="K84" s="393"/>
      <c r="L84" s="394">
        <v>5</v>
      </c>
      <c r="M84" s="394">
        <v>2</v>
      </c>
      <c r="N84" s="409" t="s">
        <v>262</v>
      </c>
      <c r="O84" s="395">
        <v>200</v>
      </c>
      <c r="P84" s="396"/>
      <c r="Q84" s="397"/>
      <c r="R84" s="401"/>
      <c r="S84" s="401"/>
      <c r="T84" s="401"/>
      <c r="U84" s="401"/>
      <c r="V84" s="401"/>
      <c r="W84" s="401"/>
      <c r="X84" s="410">
        <f>X85</f>
        <v>84750</v>
      </c>
      <c r="Y84" s="410">
        <f t="shared" si="8"/>
        <v>0</v>
      </c>
      <c r="Z84" s="410">
        <f t="shared" si="8"/>
        <v>0</v>
      </c>
    </row>
    <row r="85" spans="1:26" ht="15" customHeight="1">
      <c r="A85" s="60"/>
      <c r="B85" s="60"/>
      <c r="C85" s="517" t="s">
        <v>145</v>
      </c>
      <c r="D85" s="515"/>
      <c r="E85" s="515"/>
      <c r="F85" s="515"/>
      <c r="G85" s="515"/>
      <c r="H85" s="515"/>
      <c r="I85" s="516"/>
      <c r="J85" s="396">
        <v>126</v>
      </c>
      <c r="K85" s="393"/>
      <c r="L85" s="394">
        <v>5</v>
      </c>
      <c r="M85" s="394">
        <v>2</v>
      </c>
      <c r="N85" s="409" t="s">
        <v>262</v>
      </c>
      <c r="O85" s="395">
        <v>240</v>
      </c>
      <c r="P85" s="396"/>
      <c r="Q85" s="397"/>
      <c r="R85" s="401"/>
      <c r="S85" s="401"/>
      <c r="T85" s="401"/>
      <c r="U85" s="401"/>
      <c r="V85" s="401"/>
      <c r="W85" s="401"/>
      <c r="X85" s="410">
        <f>X86</f>
        <v>84750</v>
      </c>
      <c r="Y85" s="410">
        <f t="shared" si="8"/>
        <v>0</v>
      </c>
      <c r="Z85" s="410">
        <f t="shared" si="8"/>
        <v>0</v>
      </c>
    </row>
    <row r="86" spans="1:26" ht="15" customHeight="1">
      <c r="A86" s="60"/>
      <c r="B86" s="60"/>
      <c r="C86" s="514" t="s">
        <v>146</v>
      </c>
      <c r="D86" s="515"/>
      <c r="E86" s="515"/>
      <c r="F86" s="515"/>
      <c r="G86" s="515"/>
      <c r="H86" s="515"/>
      <c r="I86" s="516"/>
      <c r="J86" s="396">
        <v>126</v>
      </c>
      <c r="K86" s="393"/>
      <c r="L86" s="394">
        <v>5</v>
      </c>
      <c r="M86" s="394">
        <v>2</v>
      </c>
      <c r="N86" s="409" t="s">
        <v>262</v>
      </c>
      <c r="O86" s="395">
        <v>244</v>
      </c>
      <c r="P86" s="396"/>
      <c r="Q86" s="397"/>
      <c r="R86" s="401"/>
      <c r="S86" s="401"/>
      <c r="T86" s="401"/>
      <c r="U86" s="401"/>
      <c r="V86" s="401"/>
      <c r="W86" s="401"/>
      <c r="X86" s="410">
        <v>84750</v>
      </c>
      <c r="Y86" s="410">
        <v>0</v>
      </c>
      <c r="Z86" s="410">
        <v>0</v>
      </c>
    </row>
    <row r="87" spans="1:26" ht="18" customHeight="1">
      <c r="A87" s="60"/>
      <c r="B87" s="56"/>
      <c r="C87" s="531" t="s">
        <v>163</v>
      </c>
      <c r="D87" s="531"/>
      <c r="E87" s="531"/>
      <c r="F87" s="531"/>
      <c r="G87" s="531"/>
      <c r="H87" s="531"/>
      <c r="I87" s="531"/>
      <c r="J87" s="38">
        <v>126</v>
      </c>
      <c r="K87" s="39">
        <v>503</v>
      </c>
      <c r="L87" s="40">
        <v>5</v>
      </c>
      <c r="M87" s="40">
        <v>3</v>
      </c>
      <c r="N87" s="41" t="s">
        <v>133</v>
      </c>
      <c r="O87" s="42">
        <v>0</v>
      </c>
      <c r="P87" s="43"/>
      <c r="Q87" s="44">
        <v>0</v>
      </c>
      <c r="R87" s="532"/>
      <c r="S87" s="532"/>
      <c r="T87" s="532"/>
      <c r="U87" s="532"/>
      <c r="V87" s="46">
        <v>0</v>
      </c>
      <c r="W87" s="46">
        <v>0</v>
      </c>
      <c r="X87" s="47">
        <f t="shared" ref="X87:Z88" si="9">X88</f>
        <v>941512</v>
      </c>
      <c r="Y87" s="47">
        <f t="shared" si="9"/>
        <v>30000</v>
      </c>
      <c r="Z87" s="47">
        <f t="shared" si="9"/>
        <v>50000</v>
      </c>
    </row>
    <row r="88" spans="1:26" ht="48" customHeight="1">
      <c r="A88" s="533" t="s">
        <v>173</v>
      </c>
      <c r="B88" s="533"/>
      <c r="C88" s="533"/>
      <c r="D88" s="533"/>
      <c r="E88" s="533"/>
      <c r="F88" s="533"/>
      <c r="G88" s="533"/>
      <c r="H88" s="533"/>
      <c r="I88" s="533"/>
      <c r="J88" s="43">
        <v>126</v>
      </c>
      <c r="K88" s="39">
        <v>0</v>
      </c>
      <c r="L88" s="49">
        <v>5</v>
      </c>
      <c r="M88" s="49">
        <v>3</v>
      </c>
      <c r="N88" s="50" t="s">
        <v>136</v>
      </c>
      <c r="O88" s="51">
        <v>0</v>
      </c>
      <c r="P88" s="43"/>
      <c r="Q88" s="44">
        <v>0</v>
      </c>
      <c r="R88" s="525"/>
      <c r="S88" s="525"/>
      <c r="T88" s="525"/>
      <c r="U88" s="525"/>
      <c r="V88" s="46">
        <v>0</v>
      </c>
      <c r="W88" s="46">
        <v>0</v>
      </c>
      <c r="X88" s="52">
        <f>X89</f>
        <v>941512</v>
      </c>
      <c r="Y88" s="52">
        <f t="shared" si="9"/>
        <v>30000</v>
      </c>
      <c r="Z88" s="52">
        <f t="shared" si="9"/>
        <v>50000</v>
      </c>
    </row>
    <row r="89" spans="1:26" ht="32.25" customHeight="1">
      <c r="A89" s="60"/>
      <c r="B89" s="56"/>
      <c r="C89" s="57"/>
      <c r="D89" s="530" t="s">
        <v>164</v>
      </c>
      <c r="E89" s="530"/>
      <c r="F89" s="530"/>
      <c r="G89" s="530"/>
      <c r="H89" s="530"/>
      <c r="I89" s="530"/>
      <c r="J89" s="43">
        <v>126</v>
      </c>
      <c r="K89" s="39">
        <v>503</v>
      </c>
      <c r="L89" s="49">
        <v>5</v>
      </c>
      <c r="M89" s="49">
        <v>3</v>
      </c>
      <c r="N89" s="55">
        <v>5750000000</v>
      </c>
      <c r="O89" s="51">
        <v>0</v>
      </c>
      <c r="P89" s="43"/>
      <c r="Q89" s="44">
        <v>0</v>
      </c>
      <c r="R89" s="525"/>
      <c r="S89" s="525"/>
      <c r="T89" s="525"/>
      <c r="U89" s="525"/>
      <c r="V89" s="46">
        <v>0</v>
      </c>
      <c r="W89" s="46">
        <v>0</v>
      </c>
      <c r="X89" s="52">
        <f>X90+X93</f>
        <v>941512</v>
      </c>
      <c r="Y89" s="52">
        <f t="shared" ref="Y89:Z91" si="10">Y90</f>
        <v>30000</v>
      </c>
      <c r="Z89" s="52">
        <f t="shared" si="10"/>
        <v>50000</v>
      </c>
    </row>
    <row r="90" spans="1:26" ht="32.25" customHeight="1">
      <c r="A90" s="60"/>
      <c r="B90" s="56"/>
      <c r="C90" s="57"/>
      <c r="D90" s="58"/>
      <c r="E90" s="530" t="s">
        <v>165</v>
      </c>
      <c r="F90" s="530"/>
      <c r="G90" s="530"/>
      <c r="H90" s="530"/>
      <c r="I90" s="530"/>
      <c r="J90" s="43">
        <v>126</v>
      </c>
      <c r="K90" s="39">
        <v>503</v>
      </c>
      <c r="L90" s="49">
        <v>5</v>
      </c>
      <c r="M90" s="49">
        <v>3</v>
      </c>
      <c r="N90" s="55">
        <v>5750095310</v>
      </c>
      <c r="O90" s="51">
        <v>0</v>
      </c>
      <c r="P90" s="43"/>
      <c r="Q90" s="44">
        <v>0</v>
      </c>
      <c r="R90" s="525"/>
      <c r="S90" s="525"/>
      <c r="T90" s="525"/>
      <c r="U90" s="525"/>
      <c r="V90" s="46">
        <v>0</v>
      </c>
      <c r="W90" s="46">
        <v>0</v>
      </c>
      <c r="X90" s="52">
        <f>X91</f>
        <v>446000</v>
      </c>
      <c r="Y90" s="52">
        <f t="shared" si="10"/>
        <v>30000</v>
      </c>
      <c r="Z90" s="52">
        <f t="shared" si="10"/>
        <v>50000</v>
      </c>
    </row>
    <row r="91" spans="1:26" ht="33.75" customHeight="1">
      <c r="A91" s="60"/>
      <c r="B91" s="56"/>
      <c r="C91" s="57"/>
      <c r="D91" s="58"/>
      <c r="E91" s="58"/>
      <c r="F91" s="530" t="s">
        <v>145</v>
      </c>
      <c r="G91" s="530"/>
      <c r="H91" s="530"/>
      <c r="I91" s="530"/>
      <c r="J91" s="43">
        <v>126</v>
      </c>
      <c r="K91" s="39">
        <v>503</v>
      </c>
      <c r="L91" s="49">
        <v>5</v>
      </c>
      <c r="M91" s="49">
        <v>3</v>
      </c>
      <c r="N91" s="55">
        <v>5750095310</v>
      </c>
      <c r="O91" s="51">
        <v>240</v>
      </c>
      <c r="P91" s="43"/>
      <c r="Q91" s="44">
        <v>10000</v>
      </c>
      <c r="R91" s="525"/>
      <c r="S91" s="525"/>
      <c r="T91" s="525"/>
      <c r="U91" s="525"/>
      <c r="V91" s="46">
        <v>0</v>
      </c>
      <c r="W91" s="46">
        <v>0</v>
      </c>
      <c r="X91" s="52">
        <f>X92</f>
        <v>446000</v>
      </c>
      <c r="Y91" s="52">
        <f t="shared" si="10"/>
        <v>30000</v>
      </c>
      <c r="Z91" s="52">
        <f t="shared" si="10"/>
        <v>50000</v>
      </c>
    </row>
    <row r="92" spans="1:26" ht="21.75" customHeight="1">
      <c r="A92" s="60"/>
      <c r="B92" s="56"/>
      <c r="C92" s="57"/>
      <c r="D92" s="58"/>
      <c r="E92" s="58"/>
      <c r="F92" s="530" t="s">
        <v>146</v>
      </c>
      <c r="G92" s="530"/>
      <c r="H92" s="530"/>
      <c r="I92" s="530"/>
      <c r="J92" s="43">
        <v>126</v>
      </c>
      <c r="K92" s="39">
        <v>503</v>
      </c>
      <c r="L92" s="49">
        <v>5</v>
      </c>
      <c r="M92" s="49">
        <v>3</v>
      </c>
      <c r="N92" s="55">
        <v>5750095310</v>
      </c>
      <c r="O92" s="51">
        <v>244</v>
      </c>
      <c r="P92" s="43"/>
      <c r="Q92" s="44">
        <v>10000</v>
      </c>
      <c r="R92" s="525"/>
      <c r="S92" s="525"/>
      <c r="T92" s="525"/>
      <c r="U92" s="525"/>
      <c r="V92" s="46">
        <v>0</v>
      </c>
      <c r="W92" s="46">
        <v>0</v>
      </c>
      <c r="X92" s="52">
        <v>446000</v>
      </c>
      <c r="Y92" s="52">
        <v>30000</v>
      </c>
      <c r="Z92" s="52">
        <v>50000</v>
      </c>
    </row>
    <row r="93" spans="1:26" ht="34.5" customHeight="1">
      <c r="A93" s="60"/>
      <c r="B93" s="56"/>
      <c r="C93" s="57"/>
      <c r="D93" s="58"/>
      <c r="E93" s="58"/>
      <c r="F93" s="58"/>
      <c r="G93" s="545" t="s">
        <v>206</v>
      </c>
      <c r="H93" s="546"/>
      <c r="I93" s="547"/>
      <c r="J93" s="43">
        <v>126</v>
      </c>
      <c r="K93" s="39"/>
      <c r="L93" s="49">
        <v>5</v>
      </c>
      <c r="M93" s="49">
        <v>3</v>
      </c>
      <c r="N93" s="55" t="s">
        <v>205</v>
      </c>
      <c r="O93" s="51">
        <v>0</v>
      </c>
      <c r="P93" s="43"/>
      <c r="Q93" s="44"/>
      <c r="R93" s="46"/>
      <c r="S93" s="46"/>
      <c r="T93" s="46"/>
      <c r="U93" s="46"/>
      <c r="V93" s="46"/>
      <c r="W93" s="46"/>
      <c r="X93" s="52">
        <f>X95</f>
        <v>495512</v>
      </c>
      <c r="Y93" s="52">
        <f>Y95</f>
        <v>0</v>
      </c>
      <c r="Z93" s="52">
        <f>Z95</f>
        <v>0</v>
      </c>
    </row>
    <row r="94" spans="1:26" ht="31.5" customHeight="1">
      <c r="A94" s="60"/>
      <c r="B94" s="56"/>
      <c r="C94" s="57"/>
      <c r="D94" s="58"/>
      <c r="E94" s="58"/>
      <c r="F94" s="58"/>
      <c r="G94" s="545" t="s">
        <v>145</v>
      </c>
      <c r="H94" s="546"/>
      <c r="I94" s="547"/>
      <c r="J94" s="43">
        <v>126</v>
      </c>
      <c r="K94" s="39"/>
      <c r="L94" s="49">
        <v>5</v>
      </c>
      <c r="M94" s="49">
        <v>3</v>
      </c>
      <c r="N94" s="55" t="s">
        <v>205</v>
      </c>
      <c r="O94" s="51">
        <v>240</v>
      </c>
      <c r="P94" s="43"/>
      <c r="Q94" s="44"/>
      <c r="R94" s="46"/>
      <c r="S94" s="46"/>
      <c r="T94" s="46"/>
      <c r="U94" s="46"/>
      <c r="V94" s="46"/>
      <c r="W94" s="46"/>
      <c r="X94" s="52">
        <f>X95</f>
        <v>495512</v>
      </c>
      <c r="Y94" s="52">
        <f>Y95</f>
        <v>0</v>
      </c>
      <c r="Z94" s="52">
        <f>Z95</f>
        <v>0</v>
      </c>
    </row>
    <row r="95" spans="1:26">
      <c r="A95" s="60"/>
      <c r="B95" s="56"/>
      <c r="C95" s="57"/>
      <c r="D95" s="58"/>
      <c r="E95" s="58"/>
      <c r="F95" s="58"/>
      <c r="G95" s="545" t="s">
        <v>146</v>
      </c>
      <c r="H95" s="546"/>
      <c r="I95" s="547"/>
      <c r="J95" s="43">
        <v>126</v>
      </c>
      <c r="K95" s="39"/>
      <c r="L95" s="49">
        <v>5</v>
      </c>
      <c r="M95" s="49">
        <v>3</v>
      </c>
      <c r="N95" s="55" t="s">
        <v>205</v>
      </c>
      <c r="O95" s="51">
        <v>244</v>
      </c>
      <c r="P95" s="43"/>
      <c r="Q95" s="44"/>
      <c r="R95" s="46"/>
      <c r="S95" s="46"/>
      <c r="T95" s="46"/>
      <c r="U95" s="46"/>
      <c r="V95" s="46"/>
      <c r="W95" s="46"/>
      <c r="X95" s="52">
        <v>495512</v>
      </c>
      <c r="Y95" s="52">
        <v>0</v>
      </c>
      <c r="Z95" s="52">
        <v>0</v>
      </c>
    </row>
    <row r="96" spans="1:26">
      <c r="A96" s="544" t="s">
        <v>166</v>
      </c>
      <c r="B96" s="544"/>
      <c r="C96" s="544"/>
      <c r="D96" s="544"/>
      <c r="E96" s="544"/>
      <c r="F96" s="544"/>
      <c r="G96" s="544"/>
      <c r="H96" s="544"/>
      <c r="I96" s="544"/>
      <c r="J96" s="38">
        <v>126</v>
      </c>
      <c r="K96" s="39">
        <v>800</v>
      </c>
      <c r="L96" s="40">
        <v>8</v>
      </c>
      <c r="M96" s="40">
        <v>0</v>
      </c>
      <c r="N96" s="41" t="s">
        <v>133</v>
      </c>
      <c r="O96" s="42">
        <v>0</v>
      </c>
      <c r="P96" s="43"/>
      <c r="Q96" s="44">
        <v>0</v>
      </c>
      <c r="R96" s="532"/>
      <c r="S96" s="532"/>
      <c r="T96" s="532"/>
      <c r="U96" s="532"/>
      <c r="V96" s="46">
        <v>0</v>
      </c>
      <c r="W96" s="46">
        <v>0</v>
      </c>
      <c r="X96" s="47">
        <f t="shared" ref="X96:Z97" si="11">X97</f>
        <v>2453658</v>
      </c>
      <c r="Y96" s="47">
        <f t="shared" si="11"/>
        <v>1780520</v>
      </c>
      <c r="Z96" s="47">
        <f>Z97</f>
        <v>1744320</v>
      </c>
    </row>
    <row r="97" spans="1:26">
      <c r="A97" s="60"/>
      <c r="B97" s="56"/>
      <c r="C97" s="531" t="s">
        <v>167</v>
      </c>
      <c r="D97" s="531"/>
      <c r="E97" s="531"/>
      <c r="F97" s="531"/>
      <c r="G97" s="531"/>
      <c r="H97" s="531"/>
      <c r="I97" s="531"/>
      <c r="J97" s="38">
        <v>126</v>
      </c>
      <c r="K97" s="39">
        <v>801</v>
      </c>
      <c r="L97" s="40">
        <v>8</v>
      </c>
      <c r="M97" s="40">
        <v>1</v>
      </c>
      <c r="N97" s="41" t="s">
        <v>133</v>
      </c>
      <c r="O97" s="42">
        <v>0</v>
      </c>
      <c r="P97" s="43"/>
      <c r="Q97" s="44">
        <v>0</v>
      </c>
      <c r="R97" s="532"/>
      <c r="S97" s="532"/>
      <c r="T97" s="532"/>
      <c r="U97" s="532"/>
      <c r="V97" s="46">
        <v>0</v>
      </c>
      <c r="W97" s="46">
        <v>0</v>
      </c>
      <c r="X97" s="47">
        <f>X98</f>
        <v>2453658</v>
      </c>
      <c r="Y97" s="47">
        <f t="shared" si="11"/>
        <v>1780520</v>
      </c>
      <c r="Z97" s="47">
        <f t="shared" si="11"/>
        <v>1744320</v>
      </c>
    </row>
    <row r="98" spans="1:26" ht="48.75" customHeight="1">
      <c r="A98" s="533" t="s">
        <v>173</v>
      </c>
      <c r="B98" s="533"/>
      <c r="C98" s="533"/>
      <c r="D98" s="533"/>
      <c r="E98" s="533"/>
      <c r="F98" s="533"/>
      <c r="G98" s="533"/>
      <c r="H98" s="533"/>
      <c r="I98" s="533"/>
      <c r="J98" s="43">
        <v>126</v>
      </c>
      <c r="K98" s="39">
        <v>0</v>
      </c>
      <c r="L98" s="49">
        <v>8</v>
      </c>
      <c r="M98" s="49">
        <v>1</v>
      </c>
      <c r="N98" s="50" t="s">
        <v>136</v>
      </c>
      <c r="O98" s="51">
        <v>0</v>
      </c>
      <c r="P98" s="43"/>
      <c r="Q98" s="44">
        <v>0</v>
      </c>
      <c r="R98" s="525"/>
      <c r="S98" s="525"/>
      <c r="T98" s="525"/>
      <c r="U98" s="525"/>
      <c r="V98" s="46">
        <v>0</v>
      </c>
      <c r="W98" s="46">
        <v>0</v>
      </c>
      <c r="X98" s="77">
        <f>X99</f>
        <v>2453658</v>
      </c>
      <c r="Y98" s="52">
        <f>Y99</f>
        <v>1780520</v>
      </c>
      <c r="Z98" s="52">
        <f>Z99</f>
        <v>1744320</v>
      </c>
    </row>
    <row r="99" spans="1:26" ht="33.75" customHeight="1">
      <c r="A99" s="60"/>
      <c r="B99" s="56"/>
      <c r="C99" s="57"/>
      <c r="D99" s="548" t="s">
        <v>168</v>
      </c>
      <c r="E99" s="548"/>
      <c r="F99" s="548"/>
      <c r="G99" s="548"/>
      <c r="H99" s="548"/>
      <c r="I99" s="548"/>
      <c r="J99" s="43">
        <v>126</v>
      </c>
      <c r="K99" s="39">
        <v>801</v>
      </c>
      <c r="L99" s="49">
        <v>8</v>
      </c>
      <c r="M99" s="49">
        <v>1</v>
      </c>
      <c r="N99" s="55">
        <v>5760000000</v>
      </c>
      <c r="O99" s="51">
        <v>0</v>
      </c>
      <c r="P99" s="43"/>
      <c r="Q99" s="44">
        <v>0</v>
      </c>
      <c r="R99" s="525"/>
      <c r="S99" s="525"/>
      <c r="T99" s="525"/>
      <c r="U99" s="525"/>
      <c r="V99" s="46">
        <v>0</v>
      </c>
      <c r="W99" s="46">
        <v>0</v>
      </c>
      <c r="X99" s="77">
        <f>X100+X102+X106</f>
        <v>2453658</v>
      </c>
      <c r="Y99" s="52">
        <f>Y100+Y102+Y106</f>
        <v>1780520</v>
      </c>
      <c r="Z99" s="52">
        <f>Z100+Z102+Z106</f>
        <v>1744320</v>
      </c>
    </row>
    <row r="100" spans="1:26" ht="46.5" customHeight="1">
      <c r="A100" s="60"/>
      <c r="B100" s="56"/>
      <c r="C100" s="57"/>
      <c r="D100" s="58"/>
      <c r="E100" s="58"/>
      <c r="F100" s="530" t="s">
        <v>170</v>
      </c>
      <c r="G100" s="530"/>
      <c r="H100" s="530"/>
      <c r="I100" s="530"/>
      <c r="J100" s="43">
        <v>126</v>
      </c>
      <c r="K100" s="39">
        <v>502</v>
      </c>
      <c r="L100" s="49">
        <v>8</v>
      </c>
      <c r="M100" s="49">
        <v>1</v>
      </c>
      <c r="N100" s="55">
        <v>5760075080</v>
      </c>
      <c r="O100" s="51">
        <v>0</v>
      </c>
      <c r="P100" s="43"/>
      <c r="Q100" s="44">
        <v>10000</v>
      </c>
      <c r="R100" s="525"/>
      <c r="S100" s="525"/>
      <c r="T100" s="525"/>
      <c r="U100" s="525"/>
      <c r="V100" s="46">
        <v>0</v>
      </c>
      <c r="W100" s="46">
        <v>0</v>
      </c>
      <c r="X100" s="192">
        <f>X101</f>
        <v>1395790</v>
      </c>
      <c r="Y100" s="192">
        <f>Y101</f>
        <v>1643520</v>
      </c>
      <c r="Z100" s="192">
        <f>Z101</f>
        <v>1643520</v>
      </c>
    </row>
    <row r="101" spans="1:26" ht="18" customHeight="1">
      <c r="A101" s="60"/>
      <c r="B101" s="56"/>
      <c r="C101" s="57"/>
      <c r="D101" s="58"/>
      <c r="E101" s="58"/>
      <c r="F101" s="530" t="s">
        <v>147</v>
      </c>
      <c r="G101" s="530"/>
      <c r="H101" s="530"/>
      <c r="I101" s="530"/>
      <c r="J101" s="43">
        <v>126</v>
      </c>
      <c r="K101" s="39">
        <v>502</v>
      </c>
      <c r="L101" s="49">
        <v>8</v>
      </c>
      <c r="M101" s="49">
        <v>1</v>
      </c>
      <c r="N101" s="55">
        <v>5760075080</v>
      </c>
      <c r="O101" s="51">
        <v>540</v>
      </c>
      <c r="P101" s="43"/>
      <c r="Q101" s="44">
        <v>10000</v>
      </c>
      <c r="R101" s="525"/>
      <c r="S101" s="525"/>
      <c r="T101" s="525"/>
      <c r="U101" s="525"/>
      <c r="V101" s="46">
        <v>0</v>
      </c>
      <c r="W101" s="46">
        <v>0</v>
      </c>
      <c r="X101" s="193">
        <v>1395790</v>
      </c>
      <c r="Y101" s="193">
        <v>1643520</v>
      </c>
      <c r="Z101" s="193">
        <v>1643520</v>
      </c>
    </row>
    <row r="102" spans="1:26" ht="36.75" customHeight="1">
      <c r="A102" s="60"/>
      <c r="B102" s="56"/>
      <c r="C102" s="57"/>
      <c r="D102" s="59"/>
      <c r="E102" s="59"/>
      <c r="F102" s="59"/>
      <c r="G102" s="59"/>
      <c r="H102" s="59"/>
      <c r="I102" s="59" t="s">
        <v>169</v>
      </c>
      <c r="J102" s="43">
        <v>126</v>
      </c>
      <c r="K102" s="39"/>
      <c r="L102" s="49">
        <v>8</v>
      </c>
      <c r="M102" s="49">
        <v>1</v>
      </c>
      <c r="N102" s="55">
        <v>5760095220</v>
      </c>
      <c r="O102" s="51">
        <v>0</v>
      </c>
      <c r="P102" s="43"/>
      <c r="Q102" s="44"/>
      <c r="R102" s="46"/>
      <c r="S102" s="46"/>
      <c r="T102" s="46"/>
      <c r="U102" s="46"/>
      <c r="V102" s="46"/>
      <c r="W102" s="46"/>
      <c r="X102" s="193">
        <f>X103</f>
        <v>810138</v>
      </c>
      <c r="Y102" s="193">
        <f>Y103</f>
        <v>137000</v>
      </c>
      <c r="Z102" s="193">
        <f>Z103</f>
        <v>100800</v>
      </c>
    </row>
    <row r="103" spans="1:26" ht="29.25" customHeight="1">
      <c r="A103" s="60"/>
      <c r="B103" s="56"/>
      <c r="C103" s="57"/>
      <c r="D103" s="59"/>
      <c r="E103" s="59"/>
      <c r="F103" s="538" t="s">
        <v>145</v>
      </c>
      <c r="G103" s="539"/>
      <c r="H103" s="539"/>
      <c r="I103" s="540"/>
      <c r="J103" s="43">
        <v>126</v>
      </c>
      <c r="K103" s="39">
        <v>801</v>
      </c>
      <c r="L103" s="49">
        <v>8</v>
      </c>
      <c r="M103" s="49">
        <v>1</v>
      </c>
      <c r="N103" s="55">
        <v>5760095220</v>
      </c>
      <c r="O103" s="51">
        <v>240</v>
      </c>
      <c r="P103" s="43"/>
      <c r="Q103" s="44">
        <v>10000</v>
      </c>
      <c r="R103" s="541"/>
      <c r="S103" s="542"/>
      <c r="T103" s="542"/>
      <c r="U103" s="543"/>
      <c r="V103" s="46">
        <v>0</v>
      </c>
      <c r="W103" s="46">
        <v>0</v>
      </c>
      <c r="X103" s="193">
        <f>X105+X104</f>
        <v>810138</v>
      </c>
      <c r="Y103" s="193">
        <f>Y105+Y104</f>
        <v>137000</v>
      </c>
      <c r="Z103" s="193">
        <f>Z105+Z104</f>
        <v>100800</v>
      </c>
    </row>
    <row r="104" spans="1:26" ht="17.25" customHeight="1">
      <c r="A104" s="60"/>
      <c r="B104" s="56"/>
      <c r="C104" s="57"/>
      <c r="D104" s="59"/>
      <c r="E104" s="59"/>
      <c r="F104" s="538" t="s">
        <v>146</v>
      </c>
      <c r="G104" s="539"/>
      <c r="H104" s="539"/>
      <c r="I104" s="540"/>
      <c r="J104" s="43">
        <v>126</v>
      </c>
      <c r="K104" s="39">
        <v>801</v>
      </c>
      <c r="L104" s="49">
        <v>8</v>
      </c>
      <c r="M104" s="49">
        <v>1</v>
      </c>
      <c r="N104" s="55">
        <v>5760095220</v>
      </c>
      <c r="O104" s="51">
        <v>244</v>
      </c>
      <c r="P104" s="43"/>
      <c r="Q104" s="44">
        <v>10000</v>
      </c>
      <c r="R104" s="541"/>
      <c r="S104" s="542"/>
      <c r="T104" s="542"/>
      <c r="U104" s="543"/>
      <c r="V104" s="46">
        <v>0</v>
      </c>
      <c r="W104" s="46">
        <v>0</v>
      </c>
      <c r="X104" s="193">
        <v>552628</v>
      </c>
      <c r="Y104" s="192">
        <v>7700</v>
      </c>
      <c r="Z104" s="192">
        <v>26800</v>
      </c>
    </row>
    <row r="105" spans="1:26" ht="16.5" customHeight="1">
      <c r="A105" s="60"/>
      <c r="B105" s="56"/>
      <c r="C105" s="57"/>
      <c r="D105" s="59"/>
      <c r="E105" s="59"/>
      <c r="F105" s="538" t="s">
        <v>161</v>
      </c>
      <c r="G105" s="539"/>
      <c r="H105" s="539"/>
      <c r="I105" s="540"/>
      <c r="J105" s="43">
        <v>126</v>
      </c>
      <c r="K105" s="39">
        <v>801</v>
      </c>
      <c r="L105" s="49">
        <v>8</v>
      </c>
      <c r="M105" s="49">
        <v>1</v>
      </c>
      <c r="N105" s="55">
        <v>5760095220</v>
      </c>
      <c r="O105" s="51">
        <v>247</v>
      </c>
      <c r="P105" s="43"/>
      <c r="Q105" s="44">
        <v>10000</v>
      </c>
      <c r="R105" s="541"/>
      <c r="S105" s="542"/>
      <c r="T105" s="542"/>
      <c r="U105" s="543"/>
      <c r="V105" s="46">
        <v>0</v>
      </c>
      <c r="W105" s="46">
        <v>0</v>
      </c>
      <c r="X105" s="77">
        <v>257510</v>
      </c>
      <c r="Y105" s="52">
        <v>129300</v>
      </c>
      <c r="Z105" s="52">
        <v>74000</v>
      </c>
    </row>
    <row r="106" spans="1:26">
      <c r="A106" s="60"/>
      <c r="B106" s="56"/>
      <c r="C106" s="57"/>
      <c r="D106" s="59"/>
      <c r="E106" s="59"/>
      <c r="F106" s="196"/>
      <c r="G106" s="197"/>
      <c r="H106" s="197"/>
      <c r="I106" s="198" t="s">
        <v>221</v>
      </c>
      <c r="J106" s="43">
        <v>126</v>
      </c>
      <c r="K106" s="39"/>
      <c r="L106" s="49">
        <v>8</v>
      </c>
      <c r="M106" s="49">
        <v>1</v>
      </c>
      <c r="N106" s="55">
        <v>5760097030</v>
      </c>
      <c r="O106" s="51">
        <v>0</v>
      </c>
      <c r="P106" s="43"/>
      <c r="Q106" s="44"/>
      <c r="R106" s="199"/>
      <c r="S106" s="200"/>
      <c r="T106" s="200"/>
      <c r="U106" s="201"/>
      <c r="V106" s="46"/>
      <c r="W106" s="46"/>
      <c r="X106" s="219">
        <f>X107</f>
        <v>247730</v>
      </c>
      <c r="Y106" s="207">
        <f>Y107</f>
        <v>0</v>
      </c>
      <c r="Z106" s="207">
        <f>Z107</f>
        <v>0</v>
      </c>
    </row>
    <row r="107" spans="1:26" ht="16.5" customHeight="1">
      <c r="A107" s="60"/>
      <c r="B107" s="56"/>
      <c r="C107" s="57"/>
      <c r="D107" s="59"/>
      <c r="E107" s="59"/>
      <c r="F107" s="196"/>
      <c r="G107" s="197"/>
      <c r="H107" s="197"/>
      <c r="I107" s="198" t="s">
        <v>147</v>
      </c>
      <c r="J107" s="43">
        <v>126</v>
      </c>
      <c r="K107" s="39"/>
      <c r="L107" s="49">
        <v>8</v>
      </c>
      <c r="M107" s="49">
        <v>1</v>
      </c>
      <c r="N107" s="55">
        <v>5760097030</v>
      </c>
      <c r="O107" s="51">
        <v>540</v>
      </c>
      <c r="P107" s="43"/>
      <c r="Q107" s="44"/>
      <c r="R107" s="199"/>
      <c r="S107" s="200"/>
      <c r="T107" s="200"/>
      <c r="U107" s="201"/>
      <c r="V107" s="46"/>
      <c r="W107" s="46"/>
      <c r="X107" s="77">
        <v>247730</v>
      </c>
      <c r="Y107" s="52">
        <v>0</v>
      </c>
      <c r="Z107" s="52">
        <v>0</v>
      </c>
    </row>
    <row r="108" spans="1:26" ht="19.5" customHeight="1">
      <c r="A108" s="61"/>
      <c r="B108" s="61"/>
      <c r="C108" s="61"/>
      <c r="D108" s="61"/>
      <c r="E108" s="61"/>
      <c r="F108" s="534" t="s">
        <v>171</v>
      </c>
      <c r="G108" s="534"/>
      <c r="H108" s="534"/>
      <c r="I108" s="534"/>
      <c r="J108" s="62"/>
      <c r="K108" s="63"/>
      <c r="L108" s="62"/>
      <c r="M108" s="62"/>
      <c r="N108" s="64"/>
      <c r="O108" s="64"/>
      <c r="P108" s="63"/>
      <c r="Q108" s="65">
        <v>10000</v>
      </c>
      <c r="R108" s="45"/>
      <c r="S108" s="45"/>
      <c r="T108" s="45"/>
      <c r="U108" s="45"/>
      <c r="V108" s="45">
        <v>0</v>
      </c>
      <c r="W108" s="45">
        <v>0</v>
      </c>
      <c r="X108" s="82">
        <f>X10</f>
        <v>8086234.1500000004</v>
      </c>
      <c r="Y108" s="66">
        <f>Y10</f>
        <v>5072300</v>
      </c>
      <c r="Z108" s="66">
        <f>Z10</f>
        <v>5500200</v>
      </c>
    </row>
    <row r="111" spans="1:26">
      <c r="M111" s="67" t="s">
        <v>176</v>
      </c>
    </row>
  </sheetData>
  <mergeCells count="142">
    <mergeCell ref="E15:I15"/>
    <mergeCell ref="E22:I22"/>
    <mergeCell ref="F16:I16"/>
    <mergeCell ref="C19:I19"/>
    <mergeCell ref="R19:U19"/>
    <mergeCell ref="A20:I20"/>
    <mergeCell ref="F27:I27"/>
    <mergeCell ref="F43:I43"/>
    <mergeCell ref="R50:U50"/>
    <mergeCell ref="R27:U27"/>
    <mergeCell ref="R43:U43"/>
    <mergeCell ref="R20:U20"/>
    <mergeCell ref="C21:I21"/>
    <mergeCell ref="F23:I23"/>
    <mergeCell ref="A49:I49"/>
    <mergeCell ref="R22:U22"/>
    <mergeCell ref="R52:U52"/>
    <mergeCell ref="R53:U53"/>
    <mergeCell ref="E54:I54"/>
    <mergeCell ref="R54:U54"/>
    <mergeCell ref="D52:I52"/>
    <mergeCell ref="E53:I53"/>
    <mergeCell ref="A11:I11"/>
    <mergeCell ref="R11:U11"/>
    <mergeCell ref="R12:U12"/>
    <mergeCell ref="R13:U13"/>
    <mergeCell ref="R14:U14"/>
    <mergeCell ref="R16:U16"/>
    <mergeCell ref="R15:U15"/>
    <mergeCell ref="C14:I14"/>
    <mergeCell ref="C12:I12"/>
    <mergeCell ref="A13:I13"/>
    <mergeCell ref="R49:U49"/>
    <mergeCell ref="A44:I44"/>
    <mergeCell ref="R44:U44"/>
    <mergeCell ref="C45:I45"/>
    <mergeCell ref="R45:U45"/>
    <mergeCell ref="R51:U51"/>
    <mergeCell ref="R59:U59"/>
    <mergeCell ref="R60:U60"/>
    <mergeCell ref="R61:U61"/>
    <mergeCell ref="A59:I59"/>
    <mergeCell ref="R62:U62"/>
    <mergeCell ref="R63:U63"/>
    <mergeCell ref="E63:I63"/>
    <mergeCell ref="R58:U58"/>
    <mergeCell ref="A6:Z6"/>
    <mergeCell ref="A7:X7"/>
    <mergeCell ref="A9:I9"/>
    <mergeCell ref="A10:I10"/>
    <mergeCell ref="R10:U10"/>
    <mergeCell ref="R21:U21"/>
    <mergeCell ref="R23:U23"/>
    <mergeCell ref="C50:I50"/>
    <mergeCell ref="A51:I51"/>
    <mergeCell ref="F104:I104"/>
    <mergeCell ref="R104:U104"/>
    <mergeCell ref="F92:I92"/>
    <mergeCell ref="R92:U92"/>
    <mergeCell ref="R96:U96"/>
    <mergeCell ref="A96:I96"/>
    <mergeCell ref="C97:I97"/>
    <mergeCell ref="G95:I95"/>
    <mergeCell ref="G94:I94"/>
    <mergeCell ref="F103:I103"/>
    <mergeCell ref="R103:U103"/>
    <mergeCell ref="G93:I93"/>
    <mergeCell ref="D89:I89"/>
    <mergeCell ref="E90:I90"/>
    <mergeCell ref="F91:I91"/>
    <mergeCell ref="R98:U98"/>
    <mergeCell ref="R99:U99"/>
    <mergeCell ref="A98:I98"/>
    <mergeCell ref="D99:I99"/>
    <mergeCell ref="R97:U97"/>
    <mergeCell ref="F71:I71"/>
    <mergeCell ref="F28:I28"/>
    <mergeCell ref="R28:U28"/>
    <mergeCell ref="F29:I29"/>
    <mergeCell ref="R29:U29"/>
    <mergeCell ref="R66:U66"/>
    <mergeCell ref="R64:U64"/>
    <mergeCell ref="D62:I62"/>
    <mergeCell ref="F57:I57"/>
    <mergeCell ref="R57:U57"/>
    <mergeCell ref="R87:U87"/>
    <mergeCell ref="R88:U88"/>
    <mergeCell ref="A80:I80"/>
    <mergeCell ref="C87:I87"/>
    <mergeCell ref="A88:I88"/>
    <mergeCell ref="F73:I73"/>
    <mergeCell ref="R73:U73"/>
    <mergeCell ref="R89:U89"/>
    <mergeCell ref="R90:U90"/>
    <mergeCell ref="R91:U91"/>
    <mergeCell ref="A68:I68"/>
    <mergeCell ref="R71:U71"/>
    <mergeCell ref="F72:I72"/>
    <mergeCell ref="R72:U72"/>
    <mergeCell ref="D69:I69"/>
    <mergeCell ref="E70:I70"/>
    <mergeCell ref="R80:U80"/>
    <mergeCell ref="F108:I108"/>
    <mergeCell ref="F55:I55"/>
    <mergeCell ref="R56:U56"/>
    <mergeCell ref="C60:I60"/>
    <mergeCell ref="A61:I61"/>
    <mergeCell ref="R101:U101"/>
    <mergeCell ref="F105:I105"/>
    <mergeCell ref="R105:U105"/>
    <mergeCell ref="G74:I74"/>
    <mergeCell ref="R70:U70"/>
    <mergeCell ref="F100:I100"/>
    <mergeCell ref="R100:U100"/>
    <mergeCell ref="F101:I101"/>
    <mergeCell ref="C67:I67"/>
    <mergeCell ref="R67:U67"/>
    <mergeCell ref="C66:I66"/>
    <mergeCell ref="R68:U68"/>
    <mergeCell ref="R69:U69"/>
    <mergeCell ref="G75:I75"/>
    <mergeCell ref="R74:U74"/>
    <mergeCell ref="F65:I65"/>
    <mergeCell ref="R65:U65"/>
    <mergeCell ref="A46:I46"/>
    <mergeCell ref="R46:U46"/>
    <mergeCell ref="C48:I48"/>
    <mergeCell ref="R48:U48"/>
    <mergeCell ref="C47:I47"/>
    <mergeCell ref="R47:U47"/>
    <mergeCell ref="F56:I56"/>
    <mergeCell ref="F58:I58"/>
    <mergeCell ref="F30:I30"/>
    <mergeCell ref="F32:I32"/>
    <mergeCell ref="F31:I31"/>
    <mergeCell ref="C86:I86"/>
    <mergeCell ref="C85:I85"/>
    <mergeCell ref="C84:I84"/>
    <mergeCell ref="C83:I83"/>
    <mergeCell ref="C82:I82"/>
    <mergeCell ref="C81:I81"/>
    <mergeCell ref="F64:I64"/>
  </mergeCells>
  <pageMargins left="0.5" right="0.37" top="0.41" bottom="0.44" header="0.31496062992125984" footer="0.31496062992125984"/>
  <pageSetup paperSize="9" scale="60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Z88"/>
  <sheetViews>
    <sheetView tabSelected="1" view="pageBreakPreview" topLeftCell="G1" zoomScale="82" zoomScaleNormal="100" zoomScaleSheetLayoutView="82" workbookViewId="0">
      <selection activeCell="I75" sqref="I75"/>
    </sheetView>
  </sheetViews>
  <sheetFormatPr defaultRowHeight="15"/>
  <cols>
    <col min="1" max="6" width="1" style="208" hidden="1" customWidth="1"/>
    <col min="7" max="8" width="1" style="208" customWidth="1"/>
    <col min="9" max="9" width="71.83203125" style="208" customWidth="1"/>
    <col min="10" max="10" width="16.1640625" style="336" customWidth="1"/>
    <col min="11" max="11" width="0" style="208" hidden="1" customWidth="1"/>
    <col min="12" max="13" width="5.1640625" style="208" bestFit="1" customWidth="1"/>
    <col min="14" max="14" width="6.5" style="336" bestFit="1" customWidth="1"/>
    <col min="15" max="22" width="0" style="208" hidden="1" customWidth="1"/>
    <col min="23" max="23" width="17.83203125" style="208" customWidth="1"/>
    <col min="24" max="25" width="18.1640625" style="208" customWidth="1"/>
    <col min="26" max="16384" width="9.33203125" style="208"/>
  </cols>
  <sheetData>
    <row r="1" spans="1:25">
      <c r="J1" s="246" t="s">
        <v>246</v>
      </c>
      <c r="N1" s="208"/>
    </row>
    <row r="2" spans="1:25">
      <c r="J2" s="246" t="s">
        <v>24</v>
      </c>
      <c r="N2" s="208"/>
    </row>
    <row r="3" spans="1:25">
      <c r="J3" s="246" t="s">
        <v>172</v>
      </c>
      <c r="N3" s="208"/>
    </row>
    <row r="4" spans="1:25">
      <c r="J4" s="460" t="str">
        <f>'Приложение 1'!D4</f>
        <v>от 17.08.2022 года  № 90</v>
      </c>
      <c r="N4" s="208"/>
    </row>
    <row r="5" spans="1:25">
      <c r="A5" s="209"/>
      <c r="B5" s="209"/>
      <c r="C5" s="209"/>
      <c r="D5" s="209"/>
      <c r="E5" s="209"/>
      <c r="F5" s="209"/>
      <c r="G5" s="209"/>
      <c r="H5" s="209"/>
      <c r="I5" s="247"/>
      <c r="J5" s="248"/>
      <c r="K5" s="249"/>
      <c r="L5" s="249"/>
      <c r="M5" s="249"/>
      <c r="N5" s="248"/>
      <c r="O5" s="249"/>
      <c r="P5" s="247"/>
      <c r="Q5" s="249"/>
      <c r="R5" s="209"/>
      <c r="S5" s="209"/>
      <c r="T5" s="209"/>
      <c r="U5" s="209"/>
      <c r="V5" s="209"/>
      <c r="W5" s="209"/>
    </row>
    <row r="6" spans="1:25" ht="57" customHeight="1">
      <c r="A6" s="611" t="s">
        <v>227</v>
      </c>
      <c r="B6" s="611"/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1"/>
      <c r="O6" s="611"/>
      <c r="P6" s="611"/>
      <c r="Q6" s="611"/>
      <c r="R6" s="611"/>
      <c r="S6" s="611"/>
      <c r="T6" s="611"/>
      <c r="U6" s="611"/>
      <c r="V6" s="611"/>
      <c r="W6" s="611"/>
      <c r="X6" s="612"/>
      <c r="Y6" s="612"/>
    </row>
    <row r="7" spans="1:25" ht="18" customHeight="1">
      <c r="J7" s="208"/>
      <c r="N7" s="208"/>
      <c r="X7" s="209"/>
      <c r="Y7" s="208" t="s">
        <v>19</v>
      </c>
    </row>
    <row r="8" spans="1:25" ht="21" customHeight="1">
      <c r="A8" s="576" t="s">
        <v>118</v>
      </c>
      <c r="B8" s="576"/>
      <c r="C8" s="576"/>
      <c r="D8" s="576"/>
      <c r="E8" s="576"/>
      <c r="F8" s="576"/>
      <c r="G8" s="576"/>
      <c r="H8" s="576"/>
      <c r="I8" s="576"/>
      <c r="J8" s="210" t="s">
        <v>128</v>
      </c>
      <c r="K8" s="210" t="s">
        <v>127</v>
      </c>
      <c r="L8" s="210" t="s">
        <v>111</v>
      </c>
      <c r="M8" s="210" t="s">
        <v>112</v>
      </c>
      <c r="N8" s="210" t="s">
        <v>129</v>
      </c>
      <c r="O8" s="210" t="s">
        <v>130</v>
      </c>
      <c r="P8" s="210" t="s">
        <v>131</v>
      </c>
      <c r="Q8" s="210" t="s">
        <v>121</v>
      </c>
      <c r="R8" s="210" t="s">
        <v>122</v>
      </c>
      <c r="S8" s="210" t="s">
        <v>123</v>
      </c>
      <c r="T8" s="210" t="s">
        <v>124</v>
      </c>
      <c r="U8" s="210" t="s">
        <v>125</v>
      </c>
      <c r="V8" s="210"/>
      <c r="W8" s="210">
        <v>2022</v>
      </c>
      <c r="X8" s="250">
        <v>2023</v>
      </c>
      <c r="Y8" s="251">
        <v>2024</v>
      </c>
    </row>
    <row r="9" spans="1:25" ht="18.75" customHeight="1">
      <c r="A9" s="613" t="s">
        <v>185</v>
      </c>
      <c r="B9" s="613"/>
      <c r="C9" s="613"/>
      <c r="D9" s="613"/>
      <c r="E9" s="613"/>
      <c r="F9" s="613"/>
      <c r="G9" s="613"/>
      <c r="H9" s="613"/>
      <c r="I9" s="613"/>
      <c r="J9" s="252"/>
      <c r="K9" s="253"/>
      <c r="L9" s="254"/>
      <c r="M9" s="254"/>
      <c r="N9" s="255"/>
      <c r="O9" s="256"/>
      <c r="P9" s="257"/>
      <c r="Q9" s="614"/>
      <c r="R9" s="614"/>
      <c r="S9" s="614"/>
      <c r="T9" s="614"/>
      <c r="U9" s="258"/>
      <c r="V9" s="258"/>
      <c r="W9" s="211">
        <v>0</v>
      </c>
      <c r="X9" s="211">
        <v>0</v>
      </c>
      <c r="Y9" s="211">
        <v>0</v>
      </c>
    </row>
    <row r="10" spans="1:25" ht="51.75" customHeight="1">
      <c r="A10" s="618" t="s">
        <v>173</v>
      </c>
      <c r="B10" s="618"/>
      <c r="C10" s="618"/>
      <c r="D10" s="618"/>
      <c r="E10" s="618"/>
      <c r="F10" s="618"/>
      <c r="G10" s="618"/>
      <c r="H10" s="618"/>
      <c r="I10" s="618"/>
      <c r="J10" s="252" t="s">
        <v>136</v>
      </c>
      <c r="K10" s="259">
        <v>0</v>
      </c>
      <c r="L10" s="254">
        <v>0</v>
      </c>
      <c r="M10" s="254">
        <v>0</v>
      </c>
      <c r="N10" s="255">
        <v>0</v>
      </c>
      <c r="O10" s="260"/>
      <c r="P10" s="261">
        <v>0</v>
      </c>
      <c r="Q10" s="614"/>
      <c r="R10" s="614"/>
      <c r="S10" s="614"/>
      <c r="T10" s="614"/>
      <c r="U10" s="262">
        <v>0</v>
      </c>
      <c r="V10" s="262">
        <v>0</v>
      </c>
      <c r="W10" s="263">
        <f>W11+W36+W42+W47+W52+W61+W74</f>
        <v>8000134.1500000004</v>
      </c>
      <c r="X10" s="263">
        <f>X11+X36+X42+X47+X52+X61+X74</f>
        <v>5072300</v>
      </c>
      <c r="Y10" s="263">
        <f>Y11+Y36+Y42+Y47+Y52+Y61+Y74</f>
        <v>5500200</v>
      </c>
    </row>
    <row r="11" spans="1:25" ht="51.75" customHeight="1">
      <c r="A11" s="264"/>
      <c r="B11" s="265"/>
      <c r="C11" s="619" t="s">
        <v>137</v>
      </c>
      <c r="D11" s="620"/>
      <c r="E11" s="620"/>
      <c r="F11" s="620"/>
      <c r="G11" s="620"/>
      <c r="H11" s="620"/>
      <c r="I11" s="621"/>
      <c r="J11" s="266" t="s">
        <v>138</v>
      </c>
      <c r="K11" s="267">
        <v>102</v>
      </c>
      <c r="L11" s="268">
        <v>0</v>
      </c>
      <c r="M11" s="268">
        <v>0</v>
      </c>
      <c r="N11" s="269">
        <v>0</v>
      </c>
      <c r="O11" s="270"/>
      <c r="P11" s="271">
        <v>0</v>
      </c>
      <c r="Q11" s="589"/>
      <c r="R11" s="589"/>
      <c r="S11" s="589"/>
      <c r="T11" s="589"/>
      <c r="U11" s="272">
        <v>0</v>
      </c>
      <c r="V11" s="272">
        <v>0</v>
      </c>
      <c r="W11" s="212">
        <f>W12+W16+W34+W24+W28</f>
        <v>2756190</v>
      </c>
      <c r="X11" s="212">
        <f>X12+X16+X34+X24+X28</f>
        <v>2431480</v>
      </c>
      <c r="Y11" s="212">
        <f>Y12+Y16+Y34+Y24+Y28</f>
        <v>2504680</v>
      </c>
    </row>
    <row r="12" spans="1:25" ht="15" customHeight="1">
      <c r="A12" s="273"/>
      <c r="B12" s="274"/>
      <c r="C12" s="275"/>
      <c r="D12" s="276"/>
      <c r="E12" s="601" t="s">
        <v>139</v>
      </c>
      <c r="F12" s="602"/>
      <c r="G12" s="602"/>
      <c r="H12" s="602"/>
      <c r="I12" s="603"/>
      <c r="J12" s="277">
        <v>5710010010</v>
      </c>
      <c r="K12" s="278">
        <v>102</v>
      </c>
      <c r="L12" s="279">
        <v>0</v>
      </c>
      <c r="M12" s="279">
        <v>0</v>
      </c>
      <c r="N12" s="280">
        <v>0</v>
      </c>
      <c r="O12" s="281"/>
      <c r="P12" s="282">
        <v>0</v>
      </c>
      <c r="Q12" s="591"/>
      <c r="R12" s="591"/>
      <c r="S12" s="591"/>
      <c r="T12" s="591"/>
      <c r="U12" s="283">
        <v>0</v>
      </c>
      <c r="V12" s="283">
        <v>0</v>
      </c>
      <c r="W12" s="213">
        <f>W13</f>
        <v>738500</v>
      </c>
      <c r="X12" s="213">
        <f t="shared" ref="X12:Y14" si="0">X13</f>
        <v>672400</v>
      </c>
      <c r="Y12" s="213">
        <f t="shared" si="0"/>
        <v>706400</v>
      </c>
    </row>
    <row r="13" spans="1:25" ht="15" customHeight="1">
      <c r="A13" s="615" t="s">
        <v>134</v>
      </c>
      <c r="B13" s="616"/>
      <c r="C13" s="616"/>
      <c r="D13" s="616"/>
      <c r="E13" s="616"/>
      <c r="F13" s="616"/>
      <c r="G13" s="616"/>
      <c r="H13" s="616"/>
      <c r="I13" s="617"/>
      <c r="J13" s="284" t="s">
        <v>186</v>
      </c>
      <c r="K13" s="253">
        <v>100</v>
      </c>
      <c r="L13" s="285">
        <v>1</v>
      </c>
      <c r="M13" s="285">
        <v>0</v>
      </c>
      <c r="N13" s="286">
        <v>0</v>
      </c>
      <c r="O13" s="256"/>
      <c r="P13" s="257">
        <v>0</v>
      </c>
      <c r="Q13" s="584"/>
      <c r="R13" s="585"/>
      <c r="S13" s="585"/>
      <c r="T13" s="586"/>
      <c r="U13" s="258">
        <v>0</v>
      </c>
      <c r="V13" s="258">
        <v>0</v>
      </c>
      <c r="W13" s="193">
        <f>W14</f>
        <v>738500</v>
      </c>
      <c r="X13" s="193">
        <f t="shared" si="0"/>
        <v>672400</v>
      </c>
      <c r="Y13" s="193">
        <f t="shared" si="0"/>
        <v>706400</v>
      </c>
    </row>
    <row r="14" spans="1:25" ht="34.5" customHeight="1">
      <c r="A14" s="264"/>
      <c r="B14" s="265"/>
      <c r="C14" s="579" t="s">
        <v>135</v>
      </c>
      <c r="D14" s="592"/>
      <c r="E14" s="592"/>
      <c r="F14" s="592"/>
      <c r="G14" s="592"/>
      <c r="H14" s="592"/>
      <c r="I14" s="590"/>
      <c r="J14" s="284" t="s">
        <v>186</v>
      </c>
      <c r="K14" s="253">
        <v>102</v>
      </c>
      <c r="L14" s="285">
        <v>1</v>
      </c>
      <c r="M14" s="285">
        <v>2</v>
      </c>
      <c r="N14" s="286">
        <v>0</v>
      </c>
      <c r="O14" s="256"/>
      <c r="P14" s="257">
        <v>0</v>
      </c>
      <c r="Q14" s="584"/>
      <c r="R14" s="585"/>
      <c r="S14" s="585"/>
      <c r="T14" s="586"/>
      <c r="U14" s="258">
        <v>0</v>
      </c>
      <c r="V14" s="258">
        <v>0</v>
      </c>
      <c r="W14" s="192">
        <f>W15</f>
        <v>738500</v>
      </c>
      <c r="X14" s="192">
        <f t="shared" si="0"/>
        <v>672400</v>
      </c>
      <c r="Y14" s="192">
        <f t="shared" si="0"/>
        <v>706400</v>
      </c>
    </row>
    <row r="15" spans="1:25" ht="31.5" customHeight="1">
      <c r="A15" s="273"/>
      <c r="B15" s="274"/>
      <c r="C15" s="275"/>
      <c r="D15" s="276"/>
      <c r="E15" s="276"/>
      <c r="F15" s="579" t="s">
        <v>140</v>
      </c>
      <c r="G15" s="592"/>
      <c r="H15" s="592"/>
      <c r="I15" s="590"/>
      <c r="J15" s="287">
        <v>5710010010</v>
      </c>
      <c r="K15" s="253">
        <v>102</v>
      </c>
      <c r="L15" s="285">
        <v>1</v>
      </c>
      <c r="M15" s="285">
        <v>2</v>
      </c>
      <c r="N15" s="286">
        <v>120</v>
      </c>
      <c r="O15" s="256"/>
      <c r="P15" s="257">
        <v>10000</v>
      </c>
      <c r="Q15" s="587"/>
      <c r="R15" s="587"/>
      <c r="S15" s="587"/>
      <c r="T15" s="587"/>
      <c r="U15" s="258">
        <v>0</v>
      </c>
      <c r="V15" s="258">
        <v>0</v>
      </c>
      <c r="W15" s="192">
        <v>738500</v>
      </c>
      <c r="X15" s="192">
        <v>672400</v>
      </c>
      <c r="Y15" s="192">
        <v>706400</v>
      </c>
    </row>
    <row r="16" spans="1:25" ht="15" customHeight="1">
      <c r="A16" s="273"/>
      <c r="B16" s="274"/>
      <c r="C16" s="275"/>
      <c r="D16" s="276"/>
      <c r="E16" s="601" t="s">
        <v>144</v>
      </c>
      <c r="F16" s="602"/>
      <c r="G16" s="602"/>
      <c r="H16" s="602"/>
      <c r="I16" s="603"/>
      <c r="J16" s="277">
        <v>5710010020</v>
      </c>
      <c r="K16" s="278">
        <v>102</v>
      </c>
      <c r="L16" s="279">
        <v>0</v>
      </c>
      <c r="M16" s="279">
        <v>0</v>
      </c>
      <c r="N16" s="280">
        <v>0</v>
      </c>
      <c r="O16" s="281"/>
      <c r="P16" s="282">
        <v>0</v>
      </c>
      <c r="Q16" s="591"/>
      <c r="R16" s="591"/>
      <c r="S16" s="591"/>
      <c r="T16" s="591"/>
      <c r="U16" s="283">
        <v>0</v>
      </c>
      <c r="V16" s="283">
        <v>0</v>
      </c>
      <c r="W16" s="213">
        <f t="shared" ref="W16:Y17" si="1">W17</f>
        <v>1174600</v>
      </c>
      <c r="X16" s="213">
        <f t="shared" si="1"/>
        <v>1385630</v>
      </c>
      <c r="Y16" s="213">
        <f t="shared" si="1"/>
        <v>1471290</v>
      </c>
    </row>
    <row r="17" spans="1:25" ht="15" customHeight="1">
      <c r="A17" s="615" t="s">
        <v>134</v>
      </c>
      <c r="B17" s="616"/>
      <c r="C17" s="616"/>
      <c r="D17" s="616"/>
      <c r="E17" s="616"/>
      <c r="F17" s="616"/>
      <c r="G17" s="616"/>
      <c r="H17" s="616"/>
      <c r="I17" s="617"/>
      <c r="J17" s="284" t="s">
        <v>187</v>
      </c>
      <c r="K17" s="253">
        <v>100</v>
      </c>
      <c r="L17" s="285">
        <v>1</v>
      </c>
      <c r="M17" s="285">
        <v>0</v>
      </c>
      <c r="N17" s="286">
        <v>0</v>
      </c>
      <c r="O17" s="256"/>
      <c r="P17" s="257">
        <v>0</v>
      </c>
      <c r="Q17" s="584"/>
      <c r="R17" s="585"/>
      <c r="S17" s="585"/>
      <c r="T17" s="586"/>
      <c r="U17" s="258">
        <v>0</v>
      </c>
      <c r="V17" s="258">
        <v>0</v>
      </c>
      <c r="W17" s="193">
        <f t="shared" si="1"/>
        <v>1174600</v>
      </c>
      <c r="X17" s="193">
        <f t="shared" si="1"/>
        <v>1385630</v>
      </c>
      <c r="Y17" s="193">
        <f t="shared" si="1"/>
        <v>1471290</v>
      </c>
    </row>
    <row r="18" spans="1:25" ht="45" customHeight="1">
      <c r="A18" s="288"/>
      <c r="B18" s="289"/>
      <c r="C18" s="579" t="s">
        <v>143</v>
      </c>
      <c r="D18" s="592"/>
      <c r="E18" s="592"/>
      <c r="F18" s="592"/>
      <c r="G18" s="592"/>
      <c r="H18" s="592"/>
      <c r="I18" s="590"/>
      <c r="J18" s="287">
        <v>5710010020</v>
      </c>
      <c r="K18" s="253">
        <v>104</v>
      </c>
      <c r="L18" s="285">
        <v>1</v>
      </c>
      <c r="M18" s="285">
        <v>4</v>
      </c>
      <c r="N18" s="286">
        <v>0</v>
      </c>
      <c r="O18" s="256"/>
      <c r="P18" s="257">
        <v>0</v>
      </c>
      <c r="Q18" s="587"/>
      <c r="R18" s="587"/>
      <c r="S18" s="587"/>
      <c r="T18" s="587"/>
      <c r="U18" s="258">
        <v>0</v>
      </c>
      <c r="V18" s="258">
        <v>0</v>
      </c>
      <c r="W18" s="193">
        <f>W19+W20+W21+W22</f>
        <v>1174600</v>
      </c>
      <c r="X18" s="193">
        <f>X19+X20+X21+X22</f>
        <v>1385630</v>
      </c>
      <c r="Y18" s="193">
        <f>Y19+Y20+Y21+Y22</f>
        <v>1471290</v>
      </c>
    </row>
    <row r="19" spans="1:25" ht="27" customHeight="1">
      <c r="A19" s="290"/>
      <c r="B19" s="291"/>
      <c r="C19" s="275"/>
      <c r="D19" s="276"/>
      <c r="E19" s="276"/>
      <c r="F19" s="564" t="s">
        <v>140</v>
      </c>
      <c r="G19" s="564"/>
      <c r="H19" s="564"/>
      <c r="I19" s="564"/>
      <c r="J19" s="287">
        <v>5710010020</v>
      </c>
      <c r="K19" s="253">
        <v>104</v>
      </c>
      <c r="L19" s="285">
        <v>1</v>
      </c>
      <c r="M19" s="285">
        <v>4</v>
      </c>
      <c r="N19" s="286">
        <v>120</v>
      </c>
      <c r="O19" s="256"/>
      <c r="P19" s="257">
        <v>10000</v>
      </c>
      <c r="Q19" s="587"/>
      <c r="R19" s="587"/>
      <c r="S19" s="587"/>
      <c r="T19" s="587"/>
      <c r="U19" s="258">
        <v>0</v>
      </c>
      <c r="V19" s="258">
        <v>0</v>
      </c>
      <c r="W19" s="192">
        <v>748750</v>
      </c>
      <c r="X19" s="192">
        <v>1250100</v>
      </c>
      <c r="Y19" s="192">
        <v>1350700</v>
      </c>
    </row>
    <row r="20" spans="1:25" ht="30.75" customHeight="1">
      <c r="A20" s="290"/>
      <c r="B20" s="291"/>
      <c r="C20" s="275"/>
      <c r="D20" s="276"/>
      <c r="E20" s="276"/>
      <c r="F20" s="276"/>
      <c r="G20" s="276"/>
      <c r="H20" s="596" t="s">
        <v>145</v>
      </c>
      <c r="I20" s="597"/>
      <c r="J20" s="287">
        <v>5710010020</v>
      </c>
      <c r="K20" s="253"/>
      <c r="L20" s="285">
        <v>1</v>
      </c>
      <c r="M20" s="285">
        <v>4</v>
      </c>
      <c r="N20" s="286">
        <v>240</v>
      </c>
      <c r="O20" s="256"/>
      <c r="P20" s="257"/>
      <c r="Q20" s="258"/>
      <c r="R20" s="258"/>
      <c r="S20" s="258"/>
      <c r="T20" s="258"/>
      <c r="U20" s="258"/>
      <c r="V20" s="258"/>
      <c r="W20" s="193">
        <v>371517.15</v>
      </c>
      <c r="X20" s="193">
        <v>106830</v>
      </c>
      <c r="Y20" s="193">
        <v>91890</v>
      </c>
    </row>
    <row r="21" spans="1:25" ht="15" customHeight="1">
      <c r="A21" s="290"/>
      <c r="B21" s="291"/>
      <c r="C21" s="275"/>
      <c r="D21" s="276"/>
      <c r="E21" s="276"/>
      <c r="F21" s="579" t="s">
        <v>147</v>
      </c>
      <c r="G21" s="592"/>
      <c r="H21" s="592"/>
      <c r="I21" s="590"/>
      <c r="J21" s="287">
        <v>5710010020</v>
      </c>
      <c r="K21" s="253">
        <v>104</v>
      </c>
      <c r="L21" s="285">
        <v>1</v>
      </c>
      <c r="M21" s="285">
        <v>4</v>
      </c>
      <c r="N21" s="286" t="s">
        <v>148</v>
      </c>
      <c r="O21" s="256"/>
      <c r="P21" s="257">
        <v>10000</v>
      </c>
      <c r="Q21" s="584"/>
      <c r="R21" s="585"/>
      <c r="S21" s="585"/>
      <c r="T21" s="586"/>
      <c r="U21" s="258">
        <v>0</v>
      </c>
      <c r="V21" s="258">
        <v>0</v>
      </c>
      <c r="W21" s="192">
        <v>53900</v>
      </c>
      <c r="X21" s="192">
        <v>28700</v>
      </c>
      <c r="Y21" s="192">
        <v>28700</v>
      </c>
    </row>
    <row r="22" spans="1:25" ht="15" customHeight="1">
      <c r="A22" s="290"/>
      <c r="B22" s="291"/>
      <c r="C22" s="275"/>
      <c r="D22" s="372"/>
      <c r="E22" s="372"/>
      <c r="F22" s="566" t="s">
        <v>263</v>
      </c>
      <c r="G22" s="567"/>
      <c r="H22" s="567"/>
      <c r="I22" s="568"/>
      <c r="J22" s="392">
        <v>5710010020</v>
      </c>
      <c r="K22" s="393"/>
      <c r="L22" s="394">
        <v>1</v>
      </c>
      <c r="M22" s="394">
        <v>4</v>
      </c>
      <c r="N22" s="395">
        <v>800</v>
      </c>
      <c r="O22" s="396"/>
      <c r="P22" s="397"/>
      <c r="Q22" s="398"/>
      <c r="R22" s="399"/>
      <c r="S22" s="399"/>
      <c r="T22" s="400"/>
      <c r="U22" s="401"/>
      <c r="V22" s="401"/>
      <c r="W22" s="410">
        <f>W23</f>
        <v>432.85</v>
      </c>
      <c r="X22" s="410">
        <f>X23</f>
        <v>0</v>
      </c>
      <c r="Y22" s="410">
        <f>Y23</f>
        <v>0</v>
      </c>
    </row>
    <row r="23" spans="1:25" ht="15" customHeight="1">
      <c r="A23" s="290"/>
      <c r="B23" s="291"/>
      <c r="C23" s="275"/>
      <c r="D23" s="372"/>
      <c r="E23" s="372"/>
      <c r="F23" s="566" t="s">
        <v>234</v>
      </c>
      <c r="G23" s="567"/>
      <c r="H23" s="567"/>
      <c r="I23" s="568"/>
      <c r="J23" s="392">
        <v>5710010020</v>
      </c>
      <c r="K23" s="393"/>
      <c r="L23" s="394">
        <v>1</v>
      </c>
      <c r="M23" s="394">
        <v>4</v>
      </c>
      <c r="N23" s="395">
        <v>850</v>
      </c>
      <c r="O23" s="396"/>
      <c r="P23" s="397"/>
      <c r="Q23" s="398"/>
      <c r="R23" s="399"/>
      <c r="S23" s="399"/>
      <c r="T23" s="400"/>
      <c r="U23" s="401"/>
      <c r="V23" s="401"/>
      <c r="W23" s="410">
        <v>432.85</v>
      </c>
      <c r="X23" s="410">
        <v>0</v>
      </c>
      <c r="Y23" s="410">
        <v>0</v>
      </c>
    </row>
    <row r="24" spans="1:25" s="297" customFormat="1" ht="76.150000000000006" customHeight="1">
      <c r="A24" s="292"/>
      <c r="B24" s="293"/>
      <c r="C24" s="294"/>
      <c r="D24" s="295"/>
      <c r="E24" s="295"/>
      <c r="F24" s="601" t="s">
        <v>236</v>
      </c>
      <c r="G24" s="602"/>
      <c r="H24" s="602"/>
      <c r="I24" s="603"/>
      <c r="J24" s="296">
        <v>5710015010</v>
      </c>
      <c r="K24" s="278">
        <v>104</v>
      </c>
      <c r="L24" s="279">
        <v>0</v>
      </c>
      <c r="M24" s="279">
        <v>0</v>
      </c>
      <c r="N24" s="280">
        <v>0</v>
      </c>
      <c r="O24" s="281"/>
      <c r="P24" s="282">
        <v>10000</v>
      </c>
      <c r="Q24" s="604"/>
      <c r="R24" s="605"/>
      <c r="S24" s="605"/>
      <c r="T24" s="606"/>
      <c r="U24" s="283">
        <v>0</v>
      </c>
      <c r="V24" s="283">
        <v>0</v>
      </c>
      <c r="W24" s="213">
        <f t="shared" ref="W24:Y26" si="2">W25</f>
        <v>379590</v>
      </c>
      <c r="X24" s="213">
        <f t="shared" si="2"/>
        <v>349950</v>
      </c>
      <c r="Y24" s="213">
        <f t="shared" si="2"/>
        <v>303490</v>
      </c>
    </row>
    <row r="25" spans="1:25" ht="15" customHeight="1">
      <c r="A25" s="290"/>
      <c r="B25" s="291"/>
      <c r="C25" s="275"/>
      <c r="D25" s="276"/>
      <c r="E25" s="276"/>
      <c r="F25" s="579" t="s">
        <v>134</v>
      </c>
      <c r="G25" s="592"/>
      <c r="H25" s="592"/>
      <c r="I25" s="590"/>
      <c r="J25" s="287">
        <v>5710015010</v>
      </c>
      <c r="K25" s="253">
        <v>104</v>
      </c>
      <c r="L25" s="285">
        <v>1</v>
      </c>
      <c r="M25" s="285">
        <v>0</v>
      </c>
      <c r="N25" s="286">
        <v>0</v>
      </c>
      <c r="O25" s="256"/>
      <c r="P25" s="257">
        <v>10000</v>
      </c>
      <c r="Q25" s="584"/>
      <c r="R25" s="585"/>
      <c r="S25" s="585"/>
      <c r="T25" s="586"/>
      <c r="U25" s="258">
        <v>0</v>
      </c>
      <c r="V25" s="258">
        <v>0</v>
      </c>
      <c r="W25" s="192">
        <f t="shared" si="2"/>
        <v>379590</v>
      </c>
      <c r="X25" s="192">
        <f t="shared" si="2"/>
        <v>349950</v>
      </c>
      <c r="Y25" s="192">
        <f t="shared" si="2"/>
        <v>303490</v>
      </c>
    </row>
    <row r="26" spans="1:25" ht="51" customHeight="1">
      <c r="A26" s="290"/>
      <c r="B26" s="291"/>
      <c r="C26" s="275"/>
      <c r="D26" s="276"/>
      <c r="E26" s="276"/>
      <c r="F26" s="579" t="s">
        <v>143</v>
      </c>
      <c r="G26" s="592"/>
      <c r="H26" s="592"/>
      <c r="I26" s="590"/>
      <c r="J26" s="287">
        <v>5710015010</v>
      </c>
      <c r="K26" s="253">
        <v>104</v>
      </c>
      <c r="L26" s="285">
        <v>1</v>
      </c>
      <c r="M26" s="285">
        <v>4</v>
      </c>
      <c r="N26" s="286">
        <v>0</v>
      </c>
      <c r="O26" s="256"/>
      <c r="P26" s="257">
        <v>10000</v>
      </c>
      <c r="Q26" s="584"/>
      <c r="R26" s="585"/>
      <c r="S26" s="585"/>
      <c r="T26" s="586"/>
      <c r="U26" s="258">
        <v>0</v>
      </c>
      <c r="V26" s="258">
        <v>0</v>
      </c>
      <c r="W26" s="192">
        <f t="shared" si="2"/>
        <v>379590</v>
      </c>
      <c r="X26" s="192">
        <f t="shared" si="2"/>
        <v>349950</v>
      </c>
      <c r="Y26" s="192">
        <f t="shared" si="2"/>
        <v>303490</v>
      </c>
    </row>
    <row r="27" spans="1:25">
      <c r="A27" s="290"/>
      <c r="B27" s="291"/>
      <c r="C27" s="275"/>
      <c r="D27" s="276"/>
      <c r="E27" s="276"/>
      <c r="F27" s="276"/>
      <c r="G27" s="276"/>
      <c r="H27" s="276"/>
      <c r="I27" s="276" t="s">
        <v>147</v>
      </c>
      <c r="J27" s="287">
        <v>5710015010</v>
      </c>
      <c r="K27" s="253"/>
      <c r="L27" s="285">
        <v>1</v>
      </c>
      <c r="M27" s="285">
        <v>4</v>
      </c>
      <c r="N27" s="286">
        <v>540</v>
      </c>
      <c r="O27" s="256"/>
      <c r="P27" s="257"/>
      <c r="Q27" s="258"/>
      <c r="R27" s="258"/>
      <c r="S27" s="258"/>
      <c r="T27" s="258"/>
      <c r="U27" s="258"/>
      <c r="V27" s="258"/>
      <c r="W27" s="192">
        <v>379590</v>
      </c>
      <c r="X27" s="192">
        <v>349950</v>
      </c>
      <c r="Y27" s="192">
        <v>303490</v>
      </c>
    </row>
    <row r="28" spans="1:25">
      <c r="A28" s="290"/>
      <c r="B28" s="291"/>
      <c r="C28" s="275"/>
      <c r="D28" s="359"/>
      <c r="E28" s="359"/>
      <c r="F28" s="359"/>
      <c r="G28" s="359"/>
      <c r="H28" s="579" t="s">
        <v>244</v>
      </c>
      <c r="I28" s="590"/>
      <c r="J28" s="287">
        <v>5710097080</v>
      </c>
      <c r="K28" s="253"/>
      <c r="L28" s="285">
        <v>0</v>
      </c>
      <c r="M28" s="285">
        <v>0</v>
      </c>
      <c r="N28" s="286">
        <v>0</v>
      </c>
      <c r="O28" s="256"/>
      <c r="P28" s="257"/>
      <c r="Q28" s="360"/>
      <c r="R28" s="360"/>
      <c r="S28" s="360"/>
      <c r="T28" s="360"/>
      <c r="U28" s="360"/>
      <c r="V28" s="360"/>
      <c r="W28" s="192">
        <f t="shared" ref="W28:Y29" si="3">W29</f>
        <v>440000</v>
      </c>
      <c r="X28" s="192">
        <f t="shared" si="3"/>
        <v>0</v>
      </c>
      <c r="Y28" s="192">
        <f t="shared" si="3"/>
        <v>0</v>
      </c>
    </row>
    <row r="29" spans="1:25" ht="21" customHeight="1">
      <c r="A29" s="290"/>
      <c r="B29" s="291"/>
      <c r="C29" s="275"/>
      <c r="D29" s="359"/>
      <c r="E29" s="359"/>
      <c r="F29" s="359"/>
      <c r="G29" s="359"/>
      <c r="H29" s="579" t="s">
        <v>134</v>
      </c>
      <c r="I29" s="590"/>
      <c r="J29" s="287">
        <v>5710097080</v>
      </c>
      <c r="K29" s="253"/>
      <c r="L29" s="285">
        <v>1</v>
      </c>
      <c r="M29" s="285">
        <v>0</v>
      </c>
      <c r="N29" s="286">
        <v>0</v>
      </c>
      <c r="O29" s="256"/>
      <c r="P29" s="257"/>
      <c r="Q29" s="360"/>
      <c r="R29" s="360"/>
      <c r="S29" s="360"/>
      <c r="T29" s="360"/>
      <c r="U29" s="360"/>
      <c r="V29" s="360"/>
      <c r="W29" s="192">
        <f>W30</f>
        <v>440000</v>
      </c>
      <c r="X29" s="192">
        <f t="shared" si="3"/>
        <v>0</v>
      </c>
      <c r="Y29" s="192">
        <f t="shared" si="3"/>
        <v>0</v>
      </c>
    </row>
    <row r="30" spans="1:25" ht="45" customHeight="1">
      <c r="A30" s="290"/>
      <c r="B30" s="291"/>
      <c r="C30" s="275"/>
      <c r="D30" s="364"/>
      <c r="E30" s="364"/>
      <c r="F30" s="364"/>
      <c r="G30" s="364"/>
      <c r="H30" s="362"/>
      <c r="I30" s="363" t="s">
        <v>143</v>
      </c>
      <c r="J30" s="287">
        <v>5710097080</v>
      </c>
      <c r="K30" s="253"/>
      <c r="L30" s="285">
        <v>1</v>
      </c>
      <c r="M30" s="285">
        <v>4</v>
      </c>
      <c r="N30" s="286">
        <v>0</v>
      </c>
      <c r="O30" s="256"/>
      <c r="P30" s="257"/>
      <c r="Q30" s="361"/>
      <c r="R30" s="361"/>
      <c r="S30" s="361"/>
      <c r="T30" s="361"/>
      <c r="U30" s="361"/>
      <c r="V30" s="361"/>
      <c r="W30" s="192">
        <f>W31</f>
        <v>440000</v>
      </c>
      <c r="X30" s="192">
        <f>X31</f>
        <v>0</v>
      </c>
      <c r="Y30" s="192">
        <f>Y31</f>
        <v>0</v>
      </c>
    </row>
    <row r="31" spans="1:25">
      <c r="A31" s="290"/>
      <c r="B31" s="291"/>
      <c r="C31" s="275"/>
      <c r="D31" s="276"/>
      <c r="E31" s="276"/>
      <c r="F31" s="276"/>
      <c r="G31" s="276"/>
      <c r="H31" s="579" t="s">
        <v>140</v>
      </c>
      <c r="I31" s="590"/>
      <c r="J31" s="287">
        <v>5710097080</v>
      </c>
      <c r="K31" s="253"/>
      <c r="L31" s="285">
        <v>1</v>
      </c>
      <c r="M31" s="285">
        <v>4</v>
      </c>
      <c r="N31" s="286">
        <v>120</v>
      </c>
      <c r="O31" s="256"/>
      <c r="P31" s="257"/>
      <c r="Q31" s="258"/>
      <c r="R31" s="258"/>
      <c r="S31" s="258"/>
      <c r="T31" s="258"/>
      <c r="U31" s="258"/>
      <c r="V31" s="258"/>
      <c r="W31" s="192">
        <v>440000</v>
      </c>
      <c r="X31" s="192">
        <v>0</v>
      </c>
      <c r="Y31" s="192">
        <v>0</v>
      </c>
    </row>
    <row r="32" spans="1:25" ht="48" customHeight="1">
      <c r="A32" s="290"/>
      <c r="B32" s="291"/>
      <c r="C32" s="275"/>
      <c r="D32" s="276"/>
      <c r="E32" s="276"/>
      <c r="F32" s="276"/>
      <c r="G32" s="276"/>
      <c r="H32" s="276"/>
      <c r="I32" s="295" t="s">
        <v>150</v>
      </c>
      <c r="J32" s="298">
        <v>5710010080</v>
      </c>
      <c r="K32" s="253">
        <v>104</v>
      </c>
      <c r="L32" s="285">
        <v>0</v>
      </c>
      <c r="M32" s="285">
        <v>0</v>
      </c>
      <c r="N32" s="286">
        <v>0</v>
      </c>
      <c r="O32" s="256"/>
      <c r="P32" s="257"/>
      <c r="Q32" s="258"/>
      <c r="R32" s="258"/>
      <c r="S32" s="258"/>
      <c r="T32" s="258"/>
      <c r="U32" s="258"/>
      <c r="V32" s="258"/>
      <c r="W32" s="192">
        <f>W35</f>
        <v>23500</v>
      </c>
      <c r="X32" s="192">
        <f>X35</f>
        <v>23500</v>
      </c>
      <c r="Y32" s="192">
        <f>Y35</f>
        <v>23500</v>
      </c>
    </row>
    <row r="33" spans="1:25" ht="13.5" customHeight="1">
      <c r="A33" s="290"/>
      <c r="B33" s="291"/>
      <c r="C33" s="275"/>
      <c r="D33" s="276"/>
      <c r="E33" s="276"/>
      <c r="F33" s="276"/>
      <c r="G33" s="276"/>
      <c r="H33" s="276"/>
      <c r="I33" s="276" t="s">
        <v>134</v>
      </c>
      <c r="J33" s="287">
        <v>5710010080</v>
      </c>
      <c r="K33" s="253"/>
      <c r="L33" s="285">
        <v>1</v>
      </c>
      <c r="M33" s="285">
        <v>0</v>
      </c>
      <c r="N33" s="286">
        <v>0</v>
      </c>
      <c r="O33" s="256"/>
      <c r="P33" s="257"/>
      <c r="Q33" s="258"/>
      <c r="R33" s="258"/>
      <c r="S33" s="258"/>
      <c r="T33" s="258"/>
      <c r="U33" s="258"/>
      <c r="V33" s="258"/>
      <c r="W33" s="192">
        <f>W34</f>
        <v>23500</v>
      </c>
      <c r="X33" s="192">
        <f>X34</f>
        <v>23500</v>
      </c>
      <c r="Y33" s="192">
        <f>Y34</f>
        <v>23500</v>
      </c>
    </row>
    <row r="34" spans="1:25" s="297" customFormat="1" ht="48" customHeight="1">
      <c r="A34" s="299"/>
      <c r="B34" s="300"/>
      <c r="C34" s="295"/>
      <c r="D34" s="295"/>
      <c r="E34" s="295"/>
      <c r="F34" s="295"/>
      <c r="G34" s="295"/>
      <c r="H34" s="295"/>
      <c r="I34" s="295" t="s">
        <v>149</v>
      </c>
      <c r="J34" s="277">
        <v>5710010080</v>
      </c>
      <c r="K34" s="278">
        <v>104</v>
      </c>
      <c r="L34" s="279">
        <v>1</v>
      </c>
      <c r="M34" s="279">
        <v>6</v>
      </c>
      <c r="N34" s="280">
        <v>0</v>
      </c>
      <c r="O34" s="281"/>
      <c r="P34" s="282"/>
      <c r="Q34" s="283"/>
      <c r="R34" s="283"/>
      <c r="S34" s="283"/>
      <c r="T34" s="283"/>
      <c r="U34" s="283"/>
      <c r="V34" s="283"/>
      <c r="W34" s="213">
        <f>W32</f>
        <v>23500</v>
      </c>
      <c r="X34" s="213">
        <f>X32</f>
        <v>23500</v>
      </c>
      <c r="Y34" s="213">
        <f>Y32</f>
        <v>23500</v>
      </c>
    </row>
    <row r="35" spans="1:25">
      <c r="A35" s="290"/>
      <c r="B35" s="291"/>
      <c r="C35" s="275"/>
      <c r="D35" s="276"/>
      <c r="E35" s="276"/>
      <c r="F35" s="564" t="s">
        <v>147</v>
      </c>
      <c r="G35" s="564"/>
      <c r="H35" s="564"/>
      <c r="I35" s="564"/>
      <c r="J35" s="287">
        <v>5710010080</v>
      </c>
      <c r="K35" s="253">
        <v>104</v>
      </c>
      <c r="L35" s="285">
        <v>1</v>
      </c>
      <c r="M35" s="285">
        <v>6</v>
      </c>
      <c r="N35" s="286" t="s">
        <v>148</v>
      </c>
      <c r="O35" s="256"/>
      <c r="P35" s="257">
        <v>10000</v>
      </c>
      <c r="Q35" s="587"/>
      <c r="R35" s="587"/>
      <c r="S35" s="587"/>
      <c r="T35" s="587"/>
      <c r="U35" s="258">
        <v>0</v>
      </c>
      <c r="V35" s="258">
        <v>0</v>
      </c>
      <c r="W35" s="192">
        <v>23500</v>
      </c>
      <c r="X35" s="192">
        <v>23500</v>
      </c>
      <c r="Y35" s="192">
        <v>23500</v>
      </c>
    </row>
    <row r="36" spans="1:25" s="301" customFormat="1" ht="35.25" customHeight="1">
      <c r="A36" s="292"/>
      <c r="B36" s="293"/>
      <c r="C36" s="294"/>
      <c r="D36" s="588" t="s">
        <v>153</v>
      </c>
      <c r="E36" s="588"/>
      <c r="F36" s="588"/>
      <c r="G36" s="588"/>
      <c r="H36" s="588"/>
      <c r="I36" s="588"/>
      <c r="J36" s="296">
        <v>5720000000</v>
      </c>
      <c r="K36" s="267">
        <v>203</v>
      </c>
      <c r="L36" s="268">
        <v>0</v>
      </c>
      <c r="M36" s="268">
        <v>0</v>
      </c>
      <c r="N36" s="269">
        <v>0</v>
      </c>
      <c r="O36" s="270"/>
      <c r="P36" s="271">
        <v>0</v>
      </c>
      <c r="Q36" s="589"/>
      <c r="R36" s="589"/>
      <c r="S36" s="589"/>
      <c r="T36" s="589"/>
      <c r="U36" s="272">
        <v>0</v>
      </c>
      <c r="V36" s="272">
        <v>0</v>
      </c>
      <c r="W36" s="212">
        <f t="shared" ref="W36:Y38" si="4">W37</f>
        <v>104800</v>
      </c>
      <c r="X36" s="212">
        <f t="shared" si="4"/>
        <v>108300</v>
      </c>
      <c r="Y36" s="212">
        <f t="shared" si="4"/>
        <v>112100</v>
      </c>
    </row>
    <row r="37" spans="1:25" s="297" customFormat="1" ht="42" customHeight="1">
      <c r="A37" s="565" t="s">
        <v>242</v>
      </c>
      <c r="B37" s="565"/>
      <c r="C37" s="565"/>
      <c r="D37" s="565"/>
      <c r="E37" s="565"/>
      <c r="F37" s="565"/>
      <c r="G37" s="565"/>
      <c r="H37" s="565"/>
      <c r="I37" s="565"/>
      <c r="J37" s="277">
        <v>5720051180</v>
      </c>
      <c r="K37" s="278">
        <v>200</v>
      </c>
      <c r="L37" s="279">
        <v>0</v>
      </c>
      <c r="M37" s="279">
        <v>0</v>
      </c>
      <c r="N37" s="280">
        <v>0</v>
      </c>
      <c r="O37" s="281"/>
      <c r="P37" s="282">
        <v>0</v>
      </c>
      <c r="Q37" s="591"/>
      <c r="R37" s="591"/>
      <c r="S37" s="591"/>
      <c r="T37" s="591"/>
      <c r="U37" s="283">
        <v>0</v>
      </c>
      <c r="V37" s="283">
        <v>0</v>
      </c>
      <c r="W37" s="245">
        <f t="shared" si="4"/>
        <v>104800</v>
      </c>
      <c r="X37" s="245">
        <f t="shared" si="4"/>
        <v>108300</v>
      </c>
      <c r="Y37" s="245">
        <f t="shared" si="4"/>
        <v>112100</v>
      </c>
    </row>
    <row r="38" spans="1:25">
      <c r="A38" s="288"/>
      <c r="B38" s="289"/>
      <c r="C38" s="564" t="s">
        <v>151</v>
      </c>
      <c r="D38" s="564"/>
      <c r="E38" s="564"/>
      <c r="F38" s="564"/>
      <c r="G38" s="564"/>
      <c r="H38" s="564"/>
      <c r="I38" s="564"/>
      <c r="J38" s="287">
        <v>5720051180</v>
      </c>
      <c r="K38" s="253">
        <v>203</v>
      </c>
      <c r="L38" s="285">
        <v>2</v>
      </c>
      <c r="M38" s="285">
        <v>0</v>
      </c>
      <c r="N38" s="286">
        <v>0</v>
      </c>
      <c r="O38" s="256"/>
      <c r="P38" s="257">
        <v>0</v>
      </c>
      <c r="Q38" s="587"/>
      <c r="R38" s="587"/>
      <c r="S38" s="587"/>
      <c r="T38" s="587"/>
      <c r="U38" s="258">
        <v>0</v>
      </c>
      <c r="V38" s="258">
        <v>0</v>
      </c>
      <c r="W38" s="193">
        <f>W39</f>
        <v>104800</v>
      </c>
      <c r="X38" s="193">
        <f t="shared" si="4"/>
        <v>108300</v>
      </c>
      <c r="Y38" s="193">
        <f t="shared" si="4"/>
        <v>112100</v>
      </c>
    </row>
    <row r="39" spans="1:25" ht="17.25" customHeight="1">
      <c r="A39" s="290"/>
      <c r="B39" s="291"/>
      <c r="C39" s="275"/>
      <c r="D39" s="276"/>
      <c r="E39" s="564" t="s">
        <v>152</v>
      </c>
      <c r="F39" s="564"/>
      <c r="G39" s="564"/>
      <c r="H39" s="564"/>
      <c r="I39" s="564"/>
      <c r="J39" s="287">
        <v>5720051180</v>
      </c>
      <c r="K39" s="253">
        <v>203</v>
      </c>
      <c r="L39" s="285">
        <v>2</v>
      </c>
      <c r="M39" s="285">
        <v>3</v>
      </c>
      <c r="N39" s="286">
        <v>0</v>
      </c>
      <c r="O39" s="256"/>
      <c r="P39" s="257">
        <v>0</v>
      </c>
      <c r="Q39" s="587"/>
      <c r="R39" s="587"/>
      <c r="S39" s="587"/>
      <c r="T39" s="587"/>
      <c r="U39" s="258">
        <v>0</v>
      </c>
      <c r="V39" s="258">
        <v>0</v>
      </c>
      <c r="W39" s="192">
        <f>W40+W41</f>
        <v>104800</v>
      </c>
      <c r="X39" s="192">
        <f>X40+X41</f>
        <v>108300</v>
      </c>
      <c r="Y39" s="192">
        <f>Y40+Y41</f>
        <v>112100</v>
      </c>
    </row>
    <row r="40" spans="1:25">
      <c r="A40" s="290"/>
      <c r="B40" s="291"/>
      <c r="C40" s="275"/>
      <c r="D40" s="276"/>
      <c r="E40" s="564" t="s">
        <v>154</v>
      </c>
      <c r="F40" s="564"/>
      <c r="G40" s="564"/>
      <c r="H40" s="564"/>
      <c r="I40" s="564"/>
      <c r="J40" s="287">
        <v>5720051180</v>
      </c>
      <c r="K40" s="253">
        <v>203</v>
      </c>
      <c r="L40" s="285">
        <v>2</v>
      </c>
      <c r="M40" s="285">
        <v>3</v>
      </c>
      <c r="N40" s="286">
        <v>120</v>
      </c>
      <c r="O40" s="256"/>
      <c r="P40" s="257">
        <v>0</v>
      </c>
      <c r="Q40" s="587"/>
      <c r="R40" s="587"/>
      <c r="S40" s="587"/>
      <c r="T40" s="587"/>
      <c r="U40" s="258">
        <v>0</v>
      </c>
      <c r="V40" s="258">
        <v>0</v>
      </c>
      <c r="W40" s="192">
        <v>102800</v>
      </c>
      <c r="X40" s="192">
        <v>106300</v>
      </c>
      <c r="Y40" s="192">
        <v>110000</v>
      </c>
    </row>
    <row r="41" spans="1:25" ht="31.5" customHeight="1">
      <c r="A41" s="290"/>
      <c r="B41" s="291"/>
      <c r="C41" s="275"/>
      <c r="D41" s="276"/>
      <c r="E41" s="276"/>
      <c r="F41" s="564" t="s">
        <v>145</v>
      </c>
      <c r="G41" s="564"/>
      <c r="H41" s="564"/>
      <c r="I41" s="564"/>
      <c r="J41" s="287">
        <v>5720051180</v>
      </c>
      <c r="K41" s="253">
        <v>203</v>
      </c>
      <c r="L41" s="285">
        <v>2</v>
      </c>
      <c r="M41" s="285">
        <v>3</v>
      </c>
      <c r="N41" s="286">
        <v>240</v>
      </c>
      <c r="O41" s="256"/>
      <c r="P41" s="257">
        <v>10000</v>
      </c>
      <c r="Q41" s="587"/>
      <c r="R41" s="587"/>
      <c r="S41" s="587"/>
      <c r="T41" s="587"/>
      <c r="U41" s="258">
        <v>0</v>
      </c>
      <c r="V41" s="258">
        <v>0</v>
      </c>
      <c r="W41" s="192">
        <v>2000</v>
      </c>
      <c r="X41" s="192">
        <v>2000</v>
      </c>
      <c r="Y41" s="192">
        <v>2100</v>
      </c>
    </row>
    <row r="42" spans="1:25" s="301" customFormat="1" ht="37.9" customHeight="1">
      <c r="A42" s="411"/>
      <c r="B42" s="412"/>
      <c r="C42" s="413"/>
      <c r="D42" s="598" t="s">
        <v>156</v>
      </c>
      <c r="E42" s="598"/>
      <c r="F42" s="598"/>
      <c r="G42" s="598"/>
      <c r="H42" s="598"/>
      <c r="I42" s="598"/>
      <c r="J42" s="414">
        <v>5730000000</v>
      </c>
      <c r="K42" s="415">
        <v>310</v>
      </c>
      <c r="L42" s="416">
        <v>0</v>
      </c>
      <c r="M42" s="416">
        <v>0</v>
      </c>
      <c r="N42" s="417">
        <v>0</v>
      </c>
      <c r="O42" s="418"/>
      <c r="P42" s="419">
        <v>0</v>
      </c>
      <c r="Q42" s="599"/>
      <c r="R42" s="599"/>
      <c r="S42" s="599"/>
      <c r="T42" s="599"/>
      <c r="U42" s="420">
        <v>0</v>
      </c>
      <c r="V42" s="420">
        <v>0</v>
      </c>
      <c r="W42" s="421">
        <f t="shared" ref="W42:Y45" si="5">W43</f>
        <v>79567.149999999994</v>
      </c>
      <c r="X42" s="421">
        <f t="shared" si="5"/>
        <v>20000</v>
      </c>
      <c r="Y42" s="421">
        <f t="shared" si="5"/>
        <v>9100</v>
      </c>
    </row>
    <row r="43" spans="1:25" ht="45.6" customHeight="1">
      <c r="A43" s="600" t="s">
        <v>157</v>
      </c>
      <c r="B43" s="600"/>
      <c r="C43" s="600"/>
      <c r="D43" s="600"/>
      <c r="E43" s="600"/>
      <c r="F43" s="600"/>
      <c r="G43" s="600"/>
      <c r="H43" s="600"/>
      <c r="I43" s="600"/>
      <c r="J43" s="409" t="s">
        <v>237</v>
      </c>
      <c r="K43" s="393">
        <v>300</v>
      </c>
      <c r="L43" s="394">
        <v>0</v>
      </c>
      <c r="M43" s="394">
        <v>0</v>
      </c>
      <c r="N43" s="395">
        <v>0</v>
      </c>
      <c r="O43" s="396"/>
      <c r="P43" s="397">
        <v>0</v>
      </c>
      <c r="Q43" s="521"/>
      <c r="R43" s="521"/>
      <c r="S43" s="521"/>
      <c r="T43" s="521"/>
      <c r="U43" s="401">
        <v>0</v>
      </c>
      <c r="V43" s="401">
        <v>0</v>
      </c>
      <c r="W43" s="410">
        <f t="shared" si="5"/>
        <v>79567.149999999994</v>
      </c>
      <c r="X43" s="410">
        <f t="shared" si="5"/>
        <v>20000</v>
      </c>
      <c r="Y43" s="410">
        <f t="shared" si="5"/>
        <v>9100</v>
      </c>
    </row>
    <row r="44" spans="1:25" ht="33" customHeight="1">
      <c r="A44" s="422"/>
      <c r="B44" s="423"/>
      <c r="C44" s="513" t="s">
        <v>155</v>
      </c>
      <c r="D44" s="513"/>
      <c r="E44" s="513"/>
      <c r="F44" s="513"/>
      <c r="G44" s="513"/>
      <c r="H44" s="513"/>
      <c r="I44" s="513"/>
      <c r="J44" s="409" t="s">
        <v>237</v>
      </c>
      <c r="K44" s="393">
        <v>310</v>
      </c>
      <c r="L44" s="394">
        <v>3</v>
      </c>
      <c r="M44" s="394">
        <v>0</v>
      </c>
      <c r="N44" s="395">
        <v>0</v>
      </c>
      <c r="O44" s="396"/>
      <c r="P44" s="397">
        <v>0</v>
      </c>
      <c r="Q44" s="521"/>
      <c r="R44" s="521"/>
      <c r="S44" s="521"/>
      <c r="T44" s="521"/>
      <c r="U44" s="401">
        <v>0</v>
      </c>
      <c r="V44" s="401">
        <v>0</v>
      </c>
      <c r="W44" s="410">
        <f t="shared" si="5"/>
        <v>79567.149999999994</v>
      </c>
      <c r="X44" s="410">
        <f t="shared" si="5"/>
        <v>20000</v>
      </c>
      <c r="Y44" s="410">
        <f t="shared" si="5"/>
        <v>9100</v>
      </c>
    </row>
    <row r="45" spans="1:25" ht="36" customHeight="1">
      <c r="A45" s="424"/>
      <c r="B45" s="425"/>
      <c r="C45" s="426"/>
      <c r="D45" s="427"/>
      <c r="E45" s="513" t="s">
        <v>219</v>
      </c>
      <c r="F45" s="513"/>
      <c r="G45" s="513"/>
      <c r="H45" s="513"/>
      <c r="I45" s="513"/>
      <c r="J45" s="392">
        <v>5730095020</v>
      </c>
      <c r="K45" s="393">
        <v>310</v>
      </c>
      <c r="L45" s="394">
        <v>3</v>
      </c>
      <c r="M45" s="394">
        <v>10</v>
      </c>
      <c r="N45" s="395">
        <v>0</v>
      </c>
      <c r="O45" s="396"/>
      <c r="P45" s="397">
        <v>0</v>
      </c>
      <c r="Q45" s="521"/>
      <c r="R45" s="521"/>
      <c r="S45" s="521"/>
      <c r="T45" s="521"/>
      <c r="U45" s="401">
        <v>0</v>
      </c>
      <c r="V45" s="401">
        <v>0</v>
      </c>
      <c r="W45" s="410">
        <f t="shared" si="5"/>
        <v>79567.149999999994</v>
      </c>
      <c r="X45" s="410">
        <f t="shared" si="5"/>
        <v>20000</v>
      </c>
      <c r="Y45" s="410">
        <f t="shared" si="5"/>
        <v>9100</v>
      </c>
    </row>
    <row r="46" spans="1:25" ht="33" customHeight="1">
      <c r="A46" s="424"/>
      <c r="B46" s="425"/>
      <c r="C46" s="426"/>
      <c r="D46" s="427"/>
      <c r="E46" s="427"/>
      <c r="F46" s="513" t="s">
        <v>145</v>
      </c>
      <c r="G46" s="513"/>
      <c r="H46" s="513"/>
      <c r="I46" s="513"/>
      <c r="J46" s="392">
        <v>5730095020</v>
      </c>
      <c r="K46" s="393">
        <v>310</v>
      </c>
      <c r="L46" s="394">
        <v>3</v>
      </c>
      <c r="M46" s="394">
        <v>10</v>
      </c>
      <c r="N46" s="395">
        <v>240</v>
      </c>
      <c r="O46" s="396"/>
      <c r="P46" s="397">
        <v>10000</v>
      </c>
      <c r="Q46" s="521"/>
      <c r="R46" s="521"/>
      <c r="S46" s="521"/>
      <c r="T46" s="521"/>
      <c r="U46" s="401">
        <v>0</v>
      </c>
      <c r="V46" s="401">
        <v>0</v>
      </c>
      <c r="W46" s="410">
        <v>79567.149999999994</v>
      </c>
      <c r="X46" s="410">
        <v>20000</v>
      </c>
      <c r="Y46" s="410">
        <v>9100</v>
      </c>
    </row>
    <row r="47" spans="1:25" s="301" customFormat="1" ht="44.45" customHeight="1">
      <c r="A47" s="292"/>
      <c r="B47" s="293"/>
      <c r="C47" s="302"/>
      <c r="D47" s="588" t="s">
        <v>159</v>
      </c>
      <c r="E47" s="588"/>
      <c r="F47" s="588"/>
      <c r="G47" s="588"/>
      <c r="H47" s="588"/>
      <c r="I47" s="588"/>
      <c r="J47" s="296">
        <v>5740000000</v>
      </c>
      <c r="K47" s="267">
        <v>409</v>
      </c>
      <c r="L47" s="268">
        <v>0</v>
      </c>
      <c r="M47" s="268">
        <v>0</v>
      </c>
      <c r="N47" s="269">
        <v>0</v>
      </c>
      <c r="O47" s="270"/>
      <c r="P47" s="271">
        <v>0</v>
      </c>
      <c r="Q47" s="589"/>
      <c r="R47" s="589"/>
      <c r="S47" s="589"/>
      <c r="T47" s="589"/>
      <c r="U47" s="272">
        <v>0</v>
      </c>
      <c r="V47" s="272">
        <v>0</v>
      </c>
      <c r="W47" s="212">
        <f t="shared" ref="W47:Y50" si="6">W48</f>
        <v>1664407</v>
      </c>
      <c r="X47" s="212">
        <f t="shared" si="6"/>
        <v>702000</v>
      </c>
      <c r="Y47" s="212">
        <f t="shared" si="6"/>
        <v>717000</v>
      </c>
    </row>
    <row r="48" spans="1:25">
      <c r="A48" s="288"/>
      <c r="B48" s="289"/>
      <c r="C48" s="575" t="s">
        <v>238</v>
      </c>
      <c r="D48" s="575"/>
      <c r="E48" s="575"/>
      <c r="F48" s="575"/>
      <c r="G48" s="575"/>
      <c r="H48" s="575"/>
      <c r="I48" s="575"/>
      <c r="J48" s="284" t="s">
        <v>239</v>
      </c>
      <c r="K48" s="253">
        <v>409</v>
      </c>
      <c r="L48" s="285">
        <v>0</v>
      </c>
      <c r="M48" s="285">
        <v>0</v>
      </c>
      <c r="N48" s="286">
        <v>0</v>
      </c>
      <c r="O48" s="256"/>
      <c r="P48" s="257">
        <v>0</v>
      </c>
      <c r="Q48" s="587"/>
      <c r="R48" s="587"/>
      <c r="S48" s="587"/>
      <c r="T48" s="587"/>
      <c r="U48" s="258">
        <v>0</v>
      </c>
      <c r="V48" s="258">
        <v>0</v>
      </c>
      <c r="W48" s="192">
        <f>W49</f>
        <v>1664407</v>
      </c>
      <c r="X48" s="192">
        <f t="shared" si="6"/>
        <v>702000</v>
      </c>
      <c r="Y48" s="192">
        <f t="shared" si="6"/>
        <v>717000</v>
      </c>
    </row>
    <row r="49" spans="1:26" ht="15.75" customHeight="1">
      <c r="A49" s="288"/>
      <c r="B49" s="289"/>
      <c r="C49" s="563" t="s">
        <v>158</v>
      </c>
      <c r="D49" s="563"/>
      <c r="E49" s="563"/>
      <c r="F49" s="563"/>
      <c r="G49" s="563"/>
      <c r="H49" s="563"/>
      <c r="I49" s="563"/>
      <c r="J49" s="284" t="s">
        <v>239</v>
      </c>
      <c r="K49" s="253">
        <v>409</v>
      </c>
      <c r="L49" s="285">
        <v>4</v>
      </c>
      <c r="M49" s="285">
        <v>0</v>
      </c>
      <c r="N49" s="286">
        <v>0</v>
      </c>
      <c r="O49" s="256"/>
      <c r="P49" s="257">
        <v>0</v>
      </c>
      <c r="Q49" s="587"/>
      <c r="R49" s="587"/>
      <c r="S49" s="587"/>
      <c r="T49" s="587"/>
      <c r="U49" s="258">
        <v>0</v>
      </c>
      <c r="V49" s="258">
        <v>0</v>
      </c>
      <c r="W49" s="192">
        <f>W50</f>
        <v>1664407</v>
      </c>
      <c r="X49" s="192">
        <f t="shared" si="6"/>
        <v>702000</v>
      </c>
      <c r="Y49" s="192">
        <f t="shared" si="6"/>
        <v>717000</v>
      </c>
    </row>
    <row r="50" spans="1:26" ht="14.25" customHeight="1">
      <c r="A50" s="290"/>
      <c r="B50" s="291"/>
      <c r="C50" s="303"/>
      <c r="D50" s="276"/>
      <c r="E50" s="564" t="s">
        <v>174</v>
      </c>
      <c r="F50" s="564"/>
      <c r="G50" s="564"/>
      <c r="H50" s="564"/>
      <c r="I50" s="564"/>
      <c r="J50" s="287">
        <v>5740095280</v>
      </c>
      <c r="K50" s="253">
        <v>409</v>
      </c>
      <c r="L50" s="285">
        <v>4</v>
      </c>
      <c r="M50" s="285">
        <v>9</v>
      </c>
      <c r="N50" s="286">
        <v>0</v>
      </c>
      <c r="O50" s="256"/>
      <c r="P50" s="257">
        <v>0</v>
      </c>
      <c r="Q50" s="587"/>
      <c r="R50" s="587"/>
      <c r="S50" s="587"/>
      <c r="T50" s="587"/>
      <c r="U50" s="258">
        <v>0</v>
      </c>
      <c r="V50" s="258">
        <v>0</v>
      </c>
      <c r="W50" s="192">
        <f t="shared" si="6"/>
        <v>1664407</v>
      </c>
      <c r="X50" s="192">
        <f t="shared" si="6"/>
        <v>702000</v>
      </c>
      <c r="Y50" s="192">
        <f t="shared" si="6"/>
        <v>717000</v>
      </c>
    </row>
    <row r="51" spans="1:26" ht="32.25" customHeight="1">
      <c r="A51" s="290"/>
      <c r="B51" s="291"/>
      <c r="C51" s="303"/>
      <c r="D51" s="276"/>
      <c r="E51" s="276"/>
      <c r="F51" s="564" t="s">
        <v>145</v>
      </c>
      <c r="G51" s="564"/>
      <c r="H51" s="564"/>
      <c r="I51" s="564"/>
      <c r="J51" s="287">
        <v>5740095280</v>
      </c>
      <c r="K51" s="253">
        <v>409</v>
      </c>
      <c r="L51" s="285">
        <v>4</v>
      </c>
      <c r="M51" s="285">
        <v>9</v>
      </c>
      <c r="N51" s="286">
        <v>240</v>
      </c>
      <c r="O51" s="256"/>
      <c r="P51" s="257">
        <v>10000</v>
      </c>
      <c r="Q51" s="587"/>
      <c r="R51" s="587"/>
      <c r="S51" s="587"/>
      <c r="T51" s="587"/>
      <c r="U51" s="258">
        <v>0</v>
      </c>
      <c r="V51" s="258">
        <v>0</v>
      </c>
      <c r="W51" s="192">
        <v>1664407</v>
      </c>
      <c r="X51" s="192">
        <v>702000</v>
      </c>
      <c r="Y51" s="192">
        <v>717000</v>
      </c>
      <c r="Z51" s="304"/>
    </row>
    <row r="52" spans="1:26" s="301" customFormat="1" ht="32.25" customHeight="1">
      <c r="A52" s="292"/>
      <c r="B52" s="293"/>
      <c r="C52" s="302"/>
      <c r="D52" s="607" t="s">
        <v>164</v>
      </c>
      <c r="E52" s="607"/>
      <c r="F52" s="607"/>
      <c r="G52" s="607"/>
      <c r="H52" s="607"/>
      <c r="I52" s="607"/>
      <c r="J52" s="296">
        <v>5750000000</v>
      </c>
      <c r="K52" s="267">
        <v>503</v>
      </c>
      <c r="L52" s="268">
        <v>0</v>
      </c>
      <c r="M52" s="268">
        <v>0</v>
      </c>
      <c r="N52" s="269">
        <v>0</v>
      </c>
      <c r="O52" s="270"/>
      <c r="P52" s="271">
        <v>0</v>
      </c>
      <c r="Q52" s="589"/>
      <c r="R52" s="589"/>
      <c r="S52" s="589"/>
      <c r="T52" s="589"/>
      <c r="U52" s="272">
        <v>0</v>
      </c>
      <c r="V52" s="272">
        <v>0</v>
      </c>
      <c r="W52" s="212">
        <f>W53+W57</f>
        <v>941512</v>
      </c>
      <c r="X52" s="212">
        <f>X53+X57</f>
        <v>30000</v>
      </c>
      <c r="Y52" s="212">
        <f>Y53+Y57</f>
        <v>50000</v>
      </c>
    </row>
    <row r="53" spans="1:26" ht="31.5" customHeight="1">
      <c r="A53" s="565" t="s">
        <v>165</v>
      </c>
      <c r="B53" s="565"/>
      <c r="C53" s="565"/>
      <c r="D53" s="565"/>
      <c r="E53" s="565"/>
      <c r="F53" s="565"/>
      <c r="G53" s="565"/>
      <c r="H53" s="565"/>
      <c r="I53" s="565"/>
      <c r="J53" s="305" t="s">
        <v>240</v>
      </c>
      <c r="K53" s="278">
        <v>500</v>
      </c>
      <c r="L53" s="279">
        <v>0</v>
      </c>
      <c r="M53" s="279">
        <v>0</v>
      </c>
      <c r="N53" s="280">
        <v>0</v>
      </c>
      <c r="O53" s="281"/>
      <c r="P53" s="282">
        <v>0</v>
      </c>
      <c r="Q53" s="591"/>
      <c r="R53" s="591"/>
      <c r="S53" s="591"/>
      <c r="T53" s="591"/>
      <c r="U53" s="283">
        <v>0</v>
      </c>
      <c r="V53" s="283">
        <v>0</v>
      </c>
      <c r="W53" s="213">
        <f t="shared" ref="W53:Y54" si="7">W54</f>
        <v>446000</v>
      </c>
      <c r="X53" s="213">
        <f t="shared" si="7"/>
        <v>30000</v>
      </c>
      <c r="Y53" s="213">
        <f t="shared" si="7"/>
        <v>50000</v>
      </c>
    </row>
    <row r="54" spans="1:26" ht="15" customHeight="1">
      <c r="A54" s="288"/>
      <c r="B54" s="289"/>
      <c r="C54" s="563" t="s">
        <v>162</v>
      </c>
      <c r="D54" s="563"/>
      <c r="E54" s="563"/>
      <c r="F54" s="563"/>
      <c r="G54" s="563"/>
      <c r="H54" s="563"/>
      <c r="I54" s="563"/>
      <c r="J54" s="284" t="s">
        <v>240</v>
      </c>
      <c r="K54" s="253">
        <v>503</v>
      </c>
      <c r="L54" s="285">
        <v>5</v>
      </c>
      <c r="M54" s="285">
        <v>0</v>
      </c>
      <c r="N54" s="286">
        <v>0</v>
      </c>
      <c r="O54" s="256"/>
      <c r="P54" s="257">
        <v>0</v>
      </c>
      <c r="Q54" s="587"/>
      <c r="R54" s="587"/>
      <c r="S54" s="587"/>
      <c r="T54" s="587"/>
      <c r="U54" s="258">
        <v>0</v>
      </c>
      <c r="V54" s="258">
        <v>0</v>
      </c>
      <c r="W54" s="192">
        <f>W55</f>
        <v>446000</v>
      </c>
      <c r="X54" s="192">
        <f t="shared" si="7"/>
        <v>30000</v>
      </c>
      <c r="Y54" s="192">
        <f t="shared" si="7"/>
        <v>50000</v>
      </c>
    </row>
    <row r="55" spans="1:26" ht="18.75" customHeight="1">
      <c r="A55" s="290"/>
      <c r="B55" s="291"/>
      <c r="C55" s="303"/>
      <c r="D55" s="306"/>
      <c r="E55" s="563" t="s">
        <v>163</v>
      </c>
      <c r="F55" s="563"/>
      <c r="G55" s="563"/>
      <c r="H55" s="563"/>
      <c r="I55" s="563"/>
      <c r="J55" s="287">
        <v>5750095310</v>
      </c>
      <c r="K55" s="253">
        <v>503</v>
      </c>
      <c r="L55" s="285">
        <v>5</v>
      </c>
      <c r="M55" s="285">
        <v>3</v>
      </c>
      <c r="N55" s="286">
        <v>0</v>
      </c>
      <c r="O55" s="256"/>
      <c r="P55" s="257">
        <v>0</v>
      </c>
      <c r="Q55" s="587"/>
      <c r="R55" s="587"/>
      <c r="S55" s="587"/>
      <c r="T55" s="587"/>
      <c r="U55" s="258">
        <v>0</v>
      </c>
      <c r="V55" s="258">
        <v>0</v>
      </c>
      <c r="W55" s="192">
        <f>W56</f>
        <v>446000</v>
      </c>
      <c r="X55" s="192">
        <f>X56</f>
        <v>30000</v>
      </c>
      <c r="Y55" s="192">
        <f>Y56</f>
        <v>50000</v>
      </c>
    </row>
    <row r="56" spans="1:26" ht="30" customHeight="1">
      <c r="A56" s="290"/>
      <c r="B56" s="291"/>
      <c r="C56" s="303"/>
      <c r="D56" s="306"/>
      <c r="E56" s="306"/>
      <c r="F56" s="563" t="s">
        <v>145</v>
      </c>
      <c r="G56" s="563"/>
      <c r="H56" s="563"/>
      <c r="I56" s="563"/>
      <c r="J56" s="287">
        <v>5750095310</v>
      </c>
      <c r="K56" s="253">
        <v>503</v>
      </c>
      <c r="L56" s="285">
        <v>5</v>
      </c>
      <c r="M56" s="285">
        <v>3</v>
      </c>
      <c r="N56" s="286">
        <v>240</v>
      </c>
      <c r="O56" s="256"/>
      <c r="P56" s="257">
        <v>10000</v>
      </c>
      <c r="Q56" s="587"/>
      <c r="R56" s="587"/>
      <c r="S56" s="587"/>
      <c r="T56" s="587"/>
      <c r="U56" s="258">
        <v>0</v>
      </c>
      <c r="V56" s="258">
        <v>0</v>
      </c>
      <c r="W56" s="192">
        <v>446000</v>
      </c>
      <c r="X56" s="192">
        <v>30000</v>
      </c>
      <c r="Y56" s="192">
        <v>50000</v>
      </c>
    </row>
    <row r="57" spans="1:26" ht="30" customHeight="1">
      <c r="A57" s="290"/>
      <c r="B57" s="291"/>
      <c r="C57" s="303"/>
      <c r="D57" s="306"/>
      <c r="E57" s="306"/>
      <c r="F57" s="306"/>
      <c r="G57" s="571" t="s">
        <v>206</v>
      </c>
      <c r="H57" s="572"/>
      <c r="I57" s="573"/>
      <c r="J57" s="277" t="s">
        <v>205</v>
      </c>
      <c r="K57" s="278"/>
      <c r="L57" s="279">
        <v>0</v>
      </c>
      <c r="M57" s="279">
        <v>0</v>
      </c>
      <c r="N57" s="280">
        <v>0</v>
      </c>
      <c r="O57" s="281"/>
      <c r="P57" s="282"/>
      <c r="Q57" s="283"/>
      <c r="R57" s="283"/>
      <c r="S57" s="283"/>
      <c r="T57" s="283"/>
      <c r="U57" s="283"/>
      <c r="V57" s="283"/>
      <c r="W57" s="213">
        <f t="shared" ref="W57:Y59" si="8">W58</f>
        <v>495512</v>
      </c>
      <c r="X57" s="213">
        <f t="shared" si="8"/>
        <v>0</v>
      </c>
      <c r="Y57" s="213">
        <f t="shared" si="8"/>
        <v>0</v>
      </c>
    </row>
    <row r="58" spans="1:26" ht="18" customHeight="1">
      <c r="A58" s="290"/>
      <c r="B58" s="291"/>
      <c r="C58" s="303"/>
      <c r="D58" s="306"/>
      <c r="E58" s="306"/>
      <c r="F58" s="306"/>
      <c r="G58" s="608" t="s">
        <v>162</v>
      </c>
      <c r="H58" s="609"/>
      <c r="I58" s="610"/>
      <c r="J58" s="287" t="s">
        <v>205</v>
      </c>
      <c r="K58" s="253"/>
      <c r="L58" s="285">
        <v>5</v>
      </c>
      <c r="M58" s="285">
        <v>0</v>
      </c>
      <c r="N58" s="286">
        <v>0</v>
      </c>
      <c r="O58" s="256"/>
      <c r="P58" s="257"/>
      <c r="Q58" s="258"/>
      <c r="R58" s="258"/>
      <c r="S58" s="258"/>
      <c r="T58" s="258"/>
      <c r="U58" s="258"/>
      <c r="V58" s="258"/>
      <c r="W58" s="192">
        <f t="shared" si="8"/>
        <v>495512</v>
      </c>
      <c r="X58" s="192">
        <f t="shared" si="8"/>
        <v>0</v>
      </c>
      <c r="Y58" s="192">
        <f t="shared" si="8"/>
        <v>0</v>
      </c>
    </row>
    <row r="59" spans="1:26" ht="18.75" customHeight="1">
      <c r="A59" s="290"/>
      <c r="B59" s="291"/>
      <c r="C59" s="303"/>
      <c r="D59" s="306"/>
      <c r="E59" s="306"/>
      <c r="F59" s="306"/>
      <c r="G59" s="608" t="s">
        <v>163</v>
      </c>
      <c r="H59" s="609"/>
      <c r="I59" s="610"/>
      <c r="J59" s="287" t="s">
        <v>205</v>
      </c>
      <c r="K59" s="253"/>
      <c r="L59" s="285">
        <v>5</v>
      </c>
      <c r="M59" s="285">
        <v>3</v>
      </c>
      <c r="N59" s="286">
        <v>0</v>
      </c>
      <c r="O59" s="256"/>
      <c r="P59" s="257"/>
      <c r="Q59" s="258"/>
      <c r="R59" s="258"/>
      <c r="S59" s="258"/>
      <c r="T59" s="258"/>
      <c r="U59" s="258"/>
      <c r="V59" s="258"/>
      <c r="W59" s="192">
        <f t="shared" si="8"/>
        <v>495512</v>
      </c>
      <c r="X59" s="192">
        <f t="shared" si="8"/>
        <v>0</v>
      </c>
      <c r="Y59" s="192">
        <f t="shared" si="8"/>
        <v>0</v>
      </c>
    </row>
    <row r="60" spans="1:26" ht="30" customHeight="1">
      <c r="A60" s="290"/>
      <c r="B60" s="291"/>
      <c r="C60" s="303"/>
      <c r="D60" s="306"/>
      <c r="E60" s="306"/>
      <c r="F60" s="306"/>
      <c r="G60" s="608" t="s">
        <v>145</v>
      </c>
      <c r="H60" s="609"/>
      <c r="I60" s="610"/>
      <c r="J60" s="287" t="s">
        <v>205</v>
      </c>
      <c r="K60" s="253"/>
      <c r="L60" s="285">
        <v>5</v>
      </c>
      <c r="M60" s="285">
        <v>3</v>
      </c>
      <c r="N60" s="286">
        <v>240</v>
      </c>
      <c r="O60" s="256"/>
      <c r="P60" s="257"/>
      <c r="Q60" s="258"/>
      <c r="R60" s="258"/>
      <c r="S60" s="258"/>
      <c r="T60" s="258"/>
      <c r="U60" s="258"/>
      <c r="V60" s="258"/>
      <c r="W60" s="192">
        <v>495512</v>
      </c>
      <c r="X60" s="192">
        <v>0</v>
      </c>
      <c r="Y60" s="192">
        <v>0</v>
      </c>
    </row>
    <row r="61" spans="1:26" s="301" customFormat="1" ht="33.75" customHeight="1">
      <c r="A61" s="292"/>
      <c r="B61" s="293"/>
      <c r="C61" s="302"/>
      <c r="D61" s="622" t="s">
        <v>168</v>
      </c>
      <c r="E61" s="622"/>
      <c r="F61" s="622"/>
      <c r="G61" s="622"/>
      <c r="H61" s="622"/>
      <c r="I61" s="622"/>
      <c r="J61" s="296">
        <v>5760000000</v>
      </c>
      <c r="K61" s="267">
        <v>801</v>
      </c>
      <c r="L61" s="268">
        <v>0</v>
      </c>
      <c r="M61" s="268">
        <v>0</v>
      </c>
      <c r="N61" s="269">
        <v>0</v>
      </c>
      <c r="O61" s="270"/>
      <c r="P61" s="271">
        <v>0</v>
      </c>
      <c r="Q61" s="589"/>
      <c r="R61" s="589"/>
      <c r="S61" s="589"/>
      <c r="T61" s="589"/>
      <c r="U61" s="272">
        <v>0</v>
      </c>
      <c r="V61" s="272">
        <v>0</v>
      </c>
      <c r="W61" s="214">
        <f>W62+W66+W70</f>
        <v>2453658</v>
      </c>
      <c r="X61" s="214">
        <f>X62+X66+X70</f>
        <v>1780520</v>
      </c>
      <c r="Y61" s="214">
        <f>Y62+Y66+Y70</f>
        <v>1744320</v>
      </c>
    </row>
    <row r="62" spans="1:26" ht="51" customHeight="1">
      <c r="A62" s="565" t="s">
        <v>175</v>
      </c>
      <c r="B62" s="565"/>
      <c r="C62" s="565"/>
      <c r="D62" s="565"/>
      <c r="E62" s="565"/>
      <c r="F62" s="565"/>
      <c r="G62" s="565"/>
      <c r="H62" s="565"/>
      <c r="I62" s="565"/>
      <c r="J62" s="305" t="s">
        <v>241</v>
      </c>
      <c r="K62" s="278">
        <v>800</v>
      </c>
      <c r="L62" s="279">
        <v>0</v>
      </c>
      <c r="M62" s="279">
        <v>0</v>
      </c>
      <c r="N62" s="280">
        <v>0</v>
      </c>
      <c r="O62" s="281"/>
      <c r="P62" s="282">
        <v>0</v>
      </c>
      <c r="Q62" s="591"/>
      <c r="R62" s="591"/>
      <c r="S62" s="591"/>
      <c r="T62" s="591"/>
      <c r="U62" s="283">
        <v>0</v>
      </c>
      <c r="V62" s="283">
        <v>0</v>
      </c>
      <c r="W62" s="213">
        <f t="shared" ref="W62:Y63" si="9">W63</f>
        <v>1395790</v>
      </c>
      <c r="X62" s="213">
        <f t="shared" si="9"/>
        <v>1643520</v>
      </c>
      <c r="Y62" s="213">
        <f t="shared" si="9"/>
        <v>1643520</v>
      </c>
    </row>
    <row r="63" spans="1:26">
      <c r="A63" s="290"/>
      <c r="B63" s="291"/>
      <c r="C63" s="563" t="s">
        <v>166</v>
      </c>
      <c r="D63" s="563"/>
      <c r="E63" s="563"/>
      <c r="F63" s="563"/>
      <c r="G63" s="563"/>
      <c r="H63" s="563"/>
      <c r="I63" s="563"/>
      <c r="J63" s="284" t="s">
        <v>241</v>
      </c>
      <c r="K63" s="253">
        <v>801</v>
      </c>
      <c r="L63" s="285">
        <v>8</v>
      </c>
      <c r="M63" s="285">
        <v>0</v>
      </c>
      <c r="N63" s="286">
        <v>0</v>
      </c>
      <c r="O63" s="256"/>
      <c r="P63" s="257">
        <v>0</v>
      </c>
      <c r="Q63" s="587"/>
      <c r="R63" s="587"/>
      <c r="S63" s="587"/>
      <c r="T63" s="587"/>
      <c r="U63" s="258">
        <v>0</v>
      </c>
      <c r="V63" s="258">
        <v>0</v>
      </c>
      <c r="W63" s="192">
        <f>W64</f>
        <v>1395790</v>
      </c>
      <c r="X63" s="192">
        <f t="shared" si="9"/>
        <v>1643520</v>
      </c>
      <c r="Y63" s="192">
        <f t="shared" si="9"/>
        <v>1643520</v>
      </c>
    </row>
    <row r="64" spans="1:26" ht="15.75" customHeight="1">
      <c r="A64" s="290"/>
      <c r="B64" s="291"/>
      <c r="C64" s="303"/>
      <c r="D64" s="306"/>
      <c r="E64" s="306"/>
      <c r="F64" s="563" t="s">
        <v>167</v>
      </c>
      <c r="G64" s="563"/>
      <c r="H64" s="563"/>
      <c r="I64" s="563"/>
      <c r="J64" s="287">
        <v>5760075080</v>
      </c>
      <c r="K64" s="253">
        <v>502</v>
      </c>
      <c r="L64" s="285">
        <v>8</v>
      </c>
      <c r="M64" s="285">
        <v>1</v>
      </c>
      <c r="N64" s="286">
        <v>0</v>
      </c>
      <c r="O64" s="256"/>
      <c r="P64" s="257">
        <v>10000</v>
      </c>
      <c r="Q64" s="587"/>
      <c r="R64" s="587"/>
      <c r="S64" s="587"/>
      <c r="T64" s="587"/>
      <c r="U64" s="258">
        <v>0</v>
      </c>
      <c r="V64" s="258">
        <v>0</v>
      </c>
      <c r="W64" s="192">
        <f>W65</f>
        <v>1395790</v>
      </c>
      <c r="X64" s="192">
        <f>X65</f>
        <v>1643520</v>
      </c>
      <c r="Y64" s="192">
        <f>Y65</f>
        <v>1643520</v>
      </c>
    </row>
    <row r="65" spans="1:25" ht="18" customHeight="1">
      <c r="A65" s="290"/>
      <c r="B65" s="291"/>
      <c r="C65" s="303"/>
      <c r="D65" s="306"/>
      <c r="E65" s="306"/>
      <c r="F65" s="563" t="s">
        <v>147</v>
      </c>
      <c r="G65" s="563"/>
      <c r="H65" s="563"/>
      <c r="I65" s="563"/>
      <c r="J65" s="287">
        <v>5760075080</v>
      </c>
      <c r="K65" s="253">
        <v>502</v>
      </c>
      <c r="L65" s="285">
        <v>8</v>
      </c>
      <c r="M65" s="285">
        <v>1</v>
      </c>
      <c r="N65" s="286">
        <v>540</v>
      </c>
      <c r="O65" s="256"/>
      <c r="P65" s="257">
        <v>10000</v>
      </c>
      <c r="Q65" s="587"/>
      <c r="R65" s="587"/>
      <c r="S65" s="587"/>
      <c r="T65" s="587"/>
      <c r="U65" s="258">
        <v>0</v>
      </c>
      <c r="V65" s="258">
        <v>0</v>
      </c>
      <c r="W65" s="193">
        <v>1395790</v>
      </c>
      <c r="X65" s="193">
        <v>1643520</v>
      </c>
      <c r="Y65" s="193">
        <v>1643520</v>
      </c>
    </row>
    <row r="66" spans="1:25" ht="32.25" customHeight="1">
      <c r="A66" s="290"/>
      <c r="B66" s="291"/>
      <c r="C66" s="303"/>
      <c r="D66" s="307"/>
      <c r="E66" s="307"/>
      <c r="F66" s="307"/>
      <c r="G66" s="307"/>
      <c r="H66" s="307"/>
      <c r="I66" s="308" t="s">
        <v>169</v>
      </c>
      <c r="J66" s="277">
        <v>5760095220</v>
      </c>
      <c r="K66" s="278"/>
      <c r="L66" s="279">
        <v>0</v>
      </c>
      <c r="M66" s="279">
        <v>0</v>
      </c>
      <c r="N66" s="280">
        <v>0</v>
      </c>
      <c r="O66" s="281"/>
      <c r="P66" s="282"/>
      <c r="Q66" s="283"/>
      <c r="R66" s="283"/>
      <c r="S66" s="283"/>
      <c r="T66" s="283"/>
      <c r="U66" s="283"/>
      <c r="V66" s="283"/>
      <c r="W66" s="245">
        <f>W67</f>
        <v>810138</v>
      </c>
      <c r="X66" s="245">
        <f t="shared" ref="X66:Y68" si="10">X67</f>
        <v>137000</v>
      </c>
      <c r="Y66" s="245">
        <f t="shared" si="10"/>
        <v>100800</v>
      </c>
    </row>
    <row r="67" spans="1:25" ht="17.25" customHeight="1">
      <c r="A67" s="290"/>
      <c r="B67" s="291"/>
      <c r="C67" s="303"/>
      <c r="D67" s="307"/>
      <c r="E67" s="307"/>
      <c r="F67" s="309"/>
      <c r="G67" s="593" t="s">
        <v>166</v>
      </c>
      <c r="H67" s="594"/>
      <c r="I67" s="595"/>
      <c r="J67" s="287">
        <v>5760095220</v>
      </c>
      <c r="K67" s="253"/>
      <c r="L67" s="285">
        <v>8</v>
      </c>
      <c r="M67" s="285">
        <v>0</v>
      </c>
      <c r="N67" s="286">
        <v>0</v>
      </c>
      <c r="O67" s="256"/>
      <c r="P67" s="257"/>
      <c r="Q67" s="310"/>
      <c r="R67" s="311"/>
      <c r="S67" s="311"/>
      <c r="T67" s="312"/>
      <c r="U67" s="258"/>
      <c r="V67" s="258"/>
      <c r="W67" s="193">
        <f>W68</f>
        <v>810138</v>
      </c>
      <c r="X67" s="193">
        <f t="shared" si="10"/>
        <v>137000</v>
      </c>
      <c r="Y67" s="193">
        <f t="shared" si="10"/>
        <v>100800</v>
      </c>
    </row>
    <row r="68" spans="1:25" ht="15.75" customHeight="1">
      <c r="A68" s="290"/>
      <c r="B68" s="291"/>
      <c r="C68" s="303"/>
      <c r="D68" s="307"/>
      <c r="E68" s="307"/>
      <c r="F68" s="309"/>
      <c r="G68" s="593" t="s">
        <v>167</v>
      </c>
      <c r="H68" s="594"/>
      <c r="I68" s="595"/>
      <c r="J68" s="287">
        <v>5760095220</v>
      </c>
      <c r="K68" s="253"/>
      <c r="L68" s="285">
        <v>8</v>
      </c>
      <c r="M68" s="285">
        <v>1</v>
      </c>
      <c r="N68" s="286">
        <v>0</v>
      </c>
      <c r="O68" s="256"/>
      <c r="P68" s="257"/>
      <c r="Q68" s="310"/>
      <c r="R68" s="311"/>
      <c r="S68" s="311"/>
      <c r="T68" s="312"/>
      <c r="U68" s="258"/>
      <c r="V68" s="258"/>
      <c r="W68" s="193">
        <f>W69</f>
        <v>810138</v>
      </c>
      <c r="X68" s="193">
        <f t="shared" si="10"/>
        <v>137000</v>
      </c>
      <c r="Y68" s="193">
        <f t="shared" si="10"/>
        <v>100800</v>
      </c>
    </row>
    <row r="69" spans="1:25" ht="29.25" customHeight="1">
      <c r="A69" s="290"/>
      <c r="B69" s="291"/>
      <c r="C69" s="303"/>
      <c r="D69" s="307"/>
      <c r="E69" s="307"/>
      <c r="F69" s="574" t="s">
        <v>145</v>
      </c>
      <c r="G69" s="561"/>
      <c r="H69" s="561"/>
      <c r="I69" s="562"/>
      <c r="J69" s="287">
        <v>5760095220</v>
      </c>
      <c r="K69" s="253">
        <v>801</v>
      </c>
      <c r="L69" s="285">
        <v>8</v>
      </c>
      <c r="M69" s="285">
        <v>1</v>
      </c>
      <c r="N69" s="286">
        <v>240</v>
      </c>
      <c r="O69" s="256"/>
      <c r="P69" s="257">
        <v>10000</v>
      </c>
      <c r="Q69" s="584"/>
      <c r="R69" s="585"/>
      <c r="S69" s="585"/>
      <c r="T69" s="586"/>
      <c r="U69" s="258">
        <v>0</v>
      </c>
      <c r="V69" s="258">
        <v>0</v>
      </c>
      <c r="W69" s="193">
        <v>810138</v>
      </c>
      <c r="X69" s="193">
        <v>137000</v>
      </c>
      <c r="Y69" s="193">
        <v>100800</v>
      </c>
    </row>
    <row r="70" spans="1:25" s="297" customFormat="1" ht="36" customHeight="1">
      <c r="A70" s="292"/>
      <c r="B70" s="293"/>
      <c r="C70" s="302"/>
      <c r="D70" s="308"/>
      <c r="E70" s="308"/>
      <c r="F70" s="313"/>
      <c r="G70" s="314"/>
      <c r="H70" s="314"/>
      <c r="I70" s="315" t="s">
        <v>221</v>
      </c>
      <c r="J70" s="277">
        <v>5760097030</v>
      </c>
      <c r="K70" s="278"/>
      <c r="L70" s="279">
        <v>0</v>
      </c>
      <c r="M70" s="279">
        <v>0</v>
      </c>
      <c r="N70" s="280">
        <v>0</v>
      </c>
      <c r="O70" s="281"/>
      <c r="P70" s="282"/>
      <c r="Q70" s="316"/>
      <c r="R70" s="317"/>
      <c r="S70" s="317"/>
      <c r="T70" s="318"/>
      <c r="U70" s="283"/>
      <c r="V70" s="283"/>
      <c r="W70" s="245">
        <f>W71</f>
        <v>247730</v>
      </c>
      <c r="X70" s="245">
        <f t="shared" ref="X70:Y72" si="11">X71</f>
        <v>0</v>
      </c>
      <c r="Y70" s="245">
        <f t="shared" si="11"/>
        <v>0</v>
      </c>
    </row>
    <row r="71" spans="1:25" ht="19.5" customHeight="1">
      <c r="A71" s="290"/>
      <c r="B71" s="291"/>
      <c r="C71" s="303"/>
      <c r="D71" s="307"/>
      <c r="E71" s="307"/>
      <c r="F71" s="319"/>
      <c r="G71" s="561" t="s">
        <v>166</v>
      </c>
      <c r="H71" s="577"/>
      <c r="I71" s="578"/>
      <c r="J71" s="287">
        <v>5760097030</v>
      </c>
      <c r="K71" s="253"/>
      <c r="L71" s="285">
        <v>8</v>
      </c>
      <c r="M71" s="285">
        <v>0</v>
      </c>
      <c r="N71" s="286">
        <v>0</v>
      </c>
      <c r="O71" s="256"/>
      <c r="P71" s="257"/>
      <c r="Q71" s="310"/>
      <c r="R71" s="311"/>
      <c r="S71" s="311"/>
      <c r="T71" s="312"/>
      <c r="U71" s="258"/>
      <c r="V71" s="258"/>
      <c r="W71" s="193">
        <f>W72</f>
        <v>247730</v>
      </c>
      <c r="X71" s="193">
        <f t="shared" si="11"/>
        <v>0</v>
      </c>
      <c r="Y71" s="193">
        <f t="shared" si="11"/>
        <v>0</v>
      </c>
    </row>
    <row r="72" spans="1:25" ht="17.25" customHeight="1">
      <c r="A72" s="290"/>
      <c r="B72" s="291"/>
      <c r="C72" s="303"/>
      <c r="D72" s="307"/>
      <c r="E72" s="307"/>
      <c r="F72" s="319"/>
      <c r="G72" s="561" t="s">
        <v>167</v>
      </c>
      <c r="H72" s="577"/>
      <c r="I72" s="578"/>
      <c r="J72" s="287">
        <v>5760097030</v>
      </c>
      <c r="K72" s="253"/>
      <c r="L72" s="285">
        <v>8</v>
      </c>
      <c r="M72" s="285">
        <v>1</v>
      </c>
      <c r="N72" s="286">
        <v>0</v>
      </c>
      <c r="O72" s="256"/>
      <c r="P72" s="257"/>
      <c r="Q72" s="310"/>
      <c r="R72" s="311"/>
      <c r="S72" s="311"/>
      <c r="T72" s="312"/>
      <c r="U72" s="258"/>
      <c r="V72" s="258"/>
      <c r="W72" s="193">
        <f>W73</f>
        <v>247730</v>
      </c>
      <c r="X72" s="193">
        <f t="shared" si="11"/>
        <v>0</v>
      </c>
      <c r="Y72" s="193">
        <f t="shared" si="11"/>
        <v>0</v>
      </c>
    </row>
    <row r="73" spans="1:25" ht="19.5" customHeight="1">
      <c r="A73" s="290"/>
      <c r="B73" s="291"/>
      <c r="C73" s="303"/>
      <c r="D73" s="307"/>
      <c r="E73" s="307"/>
      <c r="F73" s="319"/>
      <c r="G73" s="320"/>
      <c r="H73" s="320"/>
      <c r="I73" s="321" t="s">
        <v>147</v>
      </c>
      <c r="J73" s="287">
        <v>5760097030</v>
      </c>
      <c r="K73" s="253"/>
      <c r="L73" s="285">
        <v>8</v>
      </c>
      <c r="M73" s="285">
        <v>1</v>
      </c>
      <c r="N73" s="286">
        <v>540</v>
      </c>
      <c r="O73" s="256"/>
      <c r="P73" s="257"/>
      <c r="Q73" s="310"/>
      <c r="R73" s="311"/>
      <c r="S73" s="311"/>
      <c r="T73" s="312"/>
      <c r="U73" s="258"/>
      <c r="V73" s="258"/>
      <c r="W73" s="193">
        <v>247730</v>
      </c>
      <c r="X73" s="193">
        <v>0</v>
      </c>
      <c r="Y73" s="193">
        <v>0</v>
      </c>
    </row>
    <row r="74" spans="1:25" ht="45">
      <c r="A74" s="290"/>
      <c r="B74" s="291"/>
      <c r="C74" s="303"/>
      <c r="D74" s="276"/>
      <c r="E74" s="276"/>
      <c r="F74" s="276"/>
      <c r="G74" s="276"/>
      <c r="H74" s="276"/>
      <c r="I74" s="294" t="s">
        <v>229</v>
      </c>
      <c r="J74" s="296">
        <v>5770000000</v>
      </c>
      <c r="K74" s="267"/>
      <c r="L74" s="268">
        <v>0</v>
      </c>
      <c r="M74" s="268">
        <v>0</v>
      </c>
      <c r="N74" s="269">
        <v>0</v>
      </c>
      <c r="O74" s="270"/>
      <c r="P74" s="271"/>
      <c r="Q74" s="272"/>
      <c r="R74" s="272"/>
      <c r="S74" s="272"/>
      <c r="T74" s="272"/>
      <c r="U74" s="272"/>
      <c r="V74" s="272"/>
      <c r="W74" s="212">
        <f t="shared" ref="W74:Y77" si="12">W75</f>
        <v>0</v>
      </c>
      <c r="X74" s="212">
        <f t="shared" si="12"/>
        <v>0</v>
      </c>
      <c r="Y74" s="212">
        <f t="shared" si="12"/>
        <v>363000</v>
      </c>
    </row>
    <row r="75" spans="1:25" ht="83.45" customHeight="1">
      <c r="A75" s="290"/>
      <c r="B75" s="291"/>
      <c r="C75" s="303"/>
      <c r="D75" s="276"/>
      <c r="E75" s="276"/>
      <c r="F75" s="276"/>
      <c r="G75" s="276"/>
      <c r="H75" s="276"/>
      <c r="I75" s="295" t="s">
        <v>192</v>
      </c>
      <c r="J75" s="277" t="s">
        <v>193</v>
      </c>
      <c r="K75" s="278"/>
      <c r="L75" s="279">
        <v>0</v>
      </c>
      <c r="M75" s="279">
        <v>0</v>
      </c>
      <c r="N75" s="280">
        <v>0</v>
      </c>
      <c r="O75" s="281"/>
      <c r="P75" s="282"/>
      <c r="Q75" s="283"/>
      <c r="R75" s="283"/>
      <c r="S75" s="283"/>
      <c r="T75" s="283"/>
      <c r="U75" s="283"/>
      <c r="V75" s="283"/>
      <c r="W75" s="213">
        <f>W77</f>
        <v>0</v>
      </c>
      <c r="X75" s="213">
        <f>X77</f>
        <v>0</v>
      </c>
      <c r="Y75" s="213">
        <f>Y77</f>
        <v>363000</v>
      </c>
    </row>
    <row r="76" spans="1:25" ht="18" customHeight="1">
      <c r="A76" s="290"/>
      <c r="B76" s="291"/>
      <c r="C76" s="303"/>
      <c r="D76" s="276"/>
      <c r="E76" s="276"/>
      <c r="F76" s="276"/>
      <c r="G76" s="579" t="s">
        <v>158</v>
      </c>
      <c r="H76" s="580"/>
      <c r="I76" s="581"/>
      <c r="J76" s="287" t="s">
        <v>193</v>
      </c>
      <c r="K76" s="253"/>
      <c r="L76" s="285">
        <v>4</v>
      </c>
      <c r="M76" s="285">
        <v>0</v>
      </c>
      <c r="N76" s="286">
        <v>0</v>
      </c>
      <c r="O76" s="256"/>
      <c r="P76" s="257"/>
      <c r="Q76" s="258"/>
      <c r="R76" s="258"/>
      <c r="S76" s="258"/>
      <c r="T76" s="258"/>
      <c r="U76" s="258"/>
      <c r="V76" s="258"/>
      <c r="W76" s="192">
        <f>W77</f>
        <v>0</v>
      </c>
      <c r="X76" s="192">
        <f>X77</f>
        <v>0</v>
      </c>
      <c r="Y76" s="192">
        <f>Y77</f>
        <v>363000</v>
      </c>
    </row>
    <row r="77" spans="1:25" ht="21.75" customHeight="1">
      <c r="A77" s="290"/>
      <c r="B77" s="291"/>
      <c r="C77" s="303"/>
      <c r="D77" s="276"/>
      <c r="E77" s="276"/>
      <c r="F77" s="276"/>
      <c r="G77" s="276"/>
      <c r="H77" s="276"/>
      <c r="I77" s="276" t="s">
        <v>220</v>
      </c>
      <c r="J77" s="287" t="s">
        <v>193</v>
      </c>
      <c r="K77" s="253"/>
      <c r="L77" s="285">
        <v>4</v>
      </c>
      <c r="M77" s="285">
        <v>12</v>
      </c>
      <c r="N77" s="286">
        <v>0</v>
      </c>
      <c r="O77" s="256"/>
      <c r="P77" s="257"/>
      <c r="Q77" s="258"/>
      <c r="R77" s="258"/>
      <c r="S77" s="258"/>
      <c r="T77" s="258"/>
      <c r="U77" s="258"/>
      <c r="V77" s="258"/>
      <c r="W77" s="192">
        <f t="shared" si="12"/>
        <v>0</v>
      </c>
      <c r="X77" s="192">
        <f t="shared" si="12"/>
        <v>0</v>
      </c>
      <c r="Y77" s="192">
        <f t="shared" si="12"/>
        <v>363000</v>
      </c>
    </row>
    <row r="78" spans="1:25" ht="33.75" customHeight="1">
      <c r="A78" s="290"/>
      <c r="B78" s="291"/>
      <c r="C78" s="303"/>
      <c r="D78" s="276"/>
      <c r="E78" s="276"/>
      <c r="F78" s="276"/>
      <c r="G78" s="276"/>
      <c r="H78" s="276"/>
      <c r="I78" s="276" t="s">
        <v>145</v>
      </c>
      <c r="J78" s="287" t="s">
        <v>193</v>
      </c>
      <c r="K78" s="253"/>
      <c r="L78" s="285">
        <v>4</v>
      </c>
      <c r="M78" s="285">
        <v>12</v>
      </c>
      <c r="N78" s="286">
        <v>240</v>
      </c>
      <c r="O78" s="256"/>
      <c r="P78" s="257"/>
      <c r="Q78" s="258"/>
      <c r="R78" s="258"/>
      <c r="S78" s="258"/>
      <c r="T78" s="258"/>
      <c r="U78" s="258"/>
      <c r="V78" s="258"/>
      <c r="W78" s="192">
        <v>0</v>
      </c>
      <c r="X78" s="192">
        <v>0</v>
      </c>
      <c r="Y78" s="192">
        <v>363000</v>
      </c>
    </row>
    <row r="79" spans="1:25" s="330" customFormat="1" ht="30" customHeight="1">
      <c r="A79" s="290"/>
      <c r="B79" s="291"/>
      <c r="C79" s="303"/>
      <c r="D79" s="322"/>
      <c r="E79" s="322"/>
      <c r="F79" s="323"/>
      <c r="G79" s="324"/>
      <c r="H79" s="325"/>
      <c r="I79" s="326" t="s">
        <v>232</v>
      </c>
      <c r="J79" s="298">
        <v>7700000000</v>
      </c>
      <c r="K79" s="259"/>
      <c r="L79" s="254">
        <v>0</v>
      </c>
      <c r="M79" s="254">
        <v>0</v>
      </c>
      <c r="N79" s="255">
        <v>0</v>
      </c>
      <c r="O79" s="260"/>
      <c r="P79" s="261"/>
      <c r="Q79" s="327"/>
      <c r="R79" s="328"/>
      <c r="S79" s="328"/>
      <c r="T79" s="329"/>
      <c r="U79" s="262"/>
      <c r="V79" s="262"/>
      <c r="W79" s="211">
        <f>W84+W80</f>
        <v>86100</v>
      </c>
      <c r="X79" s="211">
        <f>X84+X80</f>
        <v>0</v>
      </c>
      <c r="Y79" s="211">
        <f>Y84+Y80</f>
        <v>0</v>
      </c>
    </row>
    <row r="80" spans="1:25" ht="14.25" customHeight="1">
      <c r="A80" s="561" t="s">
        <v>231</v>
      </c>
      <c r="B80" s="561"/>
      <c r="C80" s="562"/>
      <c r="D80" s="561" t="s">
        <v>231</v>
      </c>
      <c r="E80" s="561"/>
      <c r="F80" s="562"/>
      <c r="G80" s="582" t="s">
        <v>259</v>
      </c>
      <c r="H80" s="582"/>
      <c r="I80" s="583"/>
      <c r="J80" s="381">
        <v>7700090120</v>
      </c>
      <c r="K80" s="382"/>
      <c r="L80" s="383">
        <v>0</v>
      </c>
      <c r="M80" s="383">
        <v>0</v>
      </c>
      <c r="N80" s="384">
        <v>0</v>
      </c>
      <c r="O80" s="385"/>
      <c r="P80" s="386"/>
      <c r="Q80" s="387"/>
      <c r="R80" s="388"/>
      <c r="S80" s="388"/>
      <c r="T80" s="389"/>
      <c r="U80" s="390"/>
      <c r="V80" s="390"/>
      <c r="W80" s="391">
        <f t="shared" ref="W80:Y81" si="13">W81</f>
        <v>84750</v>
      </c>
      <c r="X80" s="391">
        <f t="shared" si="13"/>
        <v>0</v>
      </c>
      <c r="Y80" s="391">
        <f t="shared" si="13"/>
        <v>0</v>
      </c>
    </row>
    <row r="81" spans="1:25" ht="14.25" customHeight="1">
      <c r="A81" s="367"/>
      <c r="B81" s="367"/>
      <c r="C81" s="368"/>
      <c r="D81" s="367"/>
      <c r="E81" s="367"/>
      <c r="F81" s="368"/>
      <c r="G81" s="515" t="s">
        <v>162</v>
      </c>
      <c r="H81" s="515"/>
      <c r="I81" s="516"/>
      <c r="J81" s="392">
        <v>7700090120</v>
      </c>
      <c r="K81" s="393"/>
      <c r="L81" s="394">
        <v>5</v>
      </c>
      <c r="M81" s="394">
        <v>0</v>
      </c>
      <c r="N81" s="395">
        <v>0</v>
      </c>
      <c r="O81" s="396"/>
      <c r="P81" s="397"/>
      <c r="Q81" s="398"/>
      <c r="R81" s="399"/>
      <c r="S81" s="399"/>
      <c r="T81" s="400"/>
      <c r="U81" s="401"/>
      <c r="V81" s="401"/>
      <c r="W81" s="402">
        <f t="shared" si="13"/>
        <v>84750</v>
      </c>
      <c r="X81" s="402">
        <f t="shared" si="13"/>
        <v>0</v>
      </c>
      <c r="Y81" s="402">
        <f t="shared" si="13"/>
        <v>0</v>
      </c>
    </row>
    <row r="82" spans="1:25" ht="14.25" customHeight="1">
      <c r="A82" s="367"/>
      <c r="B82" s="367"/>
      <c r="C82" s="368"/>
      <c r="D82" s="367"/>
      <c r="E82" s="367"/>
      <c r="F82" s="368"/>
      <c r="G82" s="515" t="s">
        <v>258</v>
      </c>
      <c r="H82" s="515"/>
      <c r="I82" s="516"/>
      <c r="J82" s="392">
        <v>7700090120</v>
      </c>
      <c r="K82" s="393"/>
      <c r="L82" s="394">
        <v>5</v>
      </c>
      <c r="M82" s="394">
        <v>2</v>
      </c>
      <c r="N82" s="395">
        <v>0</v>
      </c>
      <c r="O82" s="396"/>
      <c r="P82" s="397"/>
      <c r="Q82" s="398"/>
      <c r="R82" s="399"/>
      <c r="S82" s="399"/>
      <c r="T82" s="400"/>
      <c r="U82" s="401"/>
      <c r="V82" s="401"/>
      <c r="W82" s="402">
        <f>W83</f>
        <v>84750</v>
      </c>
      <c r="X82" s="402">
        <f>X83</f>
        <v>0</v>
      </c>
      <c r="Y82" s="402">
        <f>Y83</f>
        <v>0</v>
      </c>
    </row>
    <row r="83" spans="1:25" ht="30.75" customHeight="1">
      <c r="A83" s="561" t="s">
        <v>231</v>
      </c>
      <c r="B83" s="561"/>
      <c r="C83" s="562"/>
      <c r="D83" s="561" t="s">
        <v>231</v>
      </c>
      <c r="E83" s="561"/>
      <c r="F83" s="562"/>
      <c r="G83" s="515" t="s">
        <v>145</v>
      </c>
      <c r="H83" s="515"/>
      <c r="I83" s="516"/>
      <c r="J83" s="392">
        <v>7700090120</v>
      </c>
      <c r="K83" s="393"/>
      <c r="L83" s="394">
        <v>5</v>
      </c>
      <c r="M83" s="394">
        <v>2</v>
      </c>
      <c r="N83" s="395">
        <v>240</v>
      </c>
      <c r="O83" s="396"/>
      <c r="P83" s="397"/>
      <c r="Q83" s="398"/>
      <c r="R83" s="399"/>
      <c r="S83" s="399"/>
      <c r="T83" s="400"/>
      <c r="U83" s="401"/>
      <c r="V83" s="401"/>
      <c r="W83" s="402">
        <v>84750</v>
      </c>
      <c r="X83" s="402">
        <v>0</v>
      </c>
      <c r="Y83" s="402">
        <v>0</v>
      </c>
    </row>
    <row r="84" spans="1:25" ht="15" customHeight="1">
      <c r="A84" s="367"/>
      <c r="B84" s="367"/>
      <c r="C84" s="368"/>
      <c r="D84" s="367"/>
      <c r="E84" s="367"/>
      <c r="F84" s="368"/>
      <c r="G84" s="569" t="s">
        <v>233</v>
      </c>
      <c r="H84" s="569"/>
      <c r="I84" s="570"/>
      <c r="J84" s="277">
        <v>7700095100</v>
      </c>
      <c r="K84" s="278"/>
      <c r="L84" s="279">
        <v>0</v>
      </c>
      <c r="M84" s="279">
        <v>0</v>
      </c>
      <c r="N84" s="280">
        <v>0</v>
      </c>
      <c r="O84" s="281"/>
      <c r="P84" s="282"/>
      <c r="Q84" s="375"/>
      <c r="R84" s="376"/>
      <c r="S84" s="376"/>
      <c r="T84" s="377"/>
      <c r="U84" s="374"/>
      <c r="V84" s="374"/>
      <c r="W84" s="245">
        <f>W85</f>
        <v>1350</v>
      </c>
      <c r="X84" s="245">
        <f t="shared" ref="X84:Y86" si="14">X85</f>
        <v>0</v>
      </c>
      <c r="Y84" s="245">
        <f t="shared" si="14"/>
        <v>0</v>
      </c>
    </row>
    <row r="85" spans="1:25" ht="15" customHeight="1">
      <c r="A85" s="367"/>
      <c r="B85" s="367"/>
      <c r="C85" s="368"/>
      <c r="D85" s="367"/>
      <c r="E85" s="367"/>
      <c r="F85" s="368"/>
      <c r="G85" s="561" t="s">
        <v>134</v>
      </c>
      <c r="H85" s="561"/>
      <c r="I85" s="562"/>
      <c r="J85" s="287">
        <v>7700095100</v>
      </c>
      <c r="K85" s="253"/>
      <c r="L85" s="285">
        <v>1</v>
      </c>
      <c r="M85" s="285">
        <v>0</v>
      </c>
      <c r="N85" s="286">
        <v>0</v>
      </c>
      <c r="O85" s="256"/>
      <c r="P85" s="257"/>
      <c r="Q85" s="369"/>
      <c r="R85" s="370"/>
      <c r="S85" s="370"/>
      <c r="T85" s="371"/>
      <c r="U85" s="373"/>
      <c r="V85" s="373"/>
      <c r="W85" s="193">
        <f>W86</f>
        <v>1350</v>
      </c>
      <c r="X85" s="193">
        <f t="shared" si="14"/>
        <v>0</v>
      </c>
      <c r="Y85" s="193">
        <f t="shared" si="14"/>
        <v>0</v>
      </c>
    </row>
    <row r="86" spans="1:25" ht="15" customHeight="1">
      <c r="A86" s="367"/>
      <c r="B86" s="367"/>
      <c r="C86" s="368"/>
      <c r="D86" s="367"/>
      <c r="E86" s="367"/>
      <c r="F86" s="368"/>
      <c r="G86" s="561" t="s">
        <v>231</v>
      </c>
      <c r="H86" s="561"/>
      <c r="I86" s="562"/>
      <c r="J86" s="287">
        <v>7700095100</v>
      </c>
      <c r="K86" s="253"/>
      <c r="L86" s="285">
        <v>1</v>
      </c>
      <c r="M86" s="285">
        <v>13</v>
      </c>
      <c r="N86" s="286">
        <v>0</v>
      </c>
      <c r="O86" s="256"/>
      <c r="P86" s="257"/>
      <c r="Q86" s="369"/>
      <c r="R86" s="370"/>
      <c r="S86" s="370"/>
      <c r="T86" s="371"/>
      <c r="U86" s="373"/>
      <c r="V86" s="373"/>
      <c r="W86" s="193">
        <f>W87</f>
        <v>1350</v>
      </c>
      <c r="X86" s="193">
        <f t="shared" si="14"/>
        <v>0</v>
      </c>
      <c r="Y86" s="193">
        <f t="shared" si="14"/>
        <v>0</v>
      </c>
    </row>
    <row r="87" spans="1:25" ht="15" customHeight="1">
      <c r="A87" s="367"/>
      <c r="B87" s="367"/>
      <c r="C87" s="368"/>
      <c r="D87" s="367"/>
      <c r="E87" s="367"/>
      <c r="F87" s="368"/>
      <c r="G87" s="561" t="s">
        <v>234</v>
      </c>
      <c r="H87" s="561"/>
      <c r="I87" s="562"/>
      <c r="J87" s="287">
        <v>7700095100</v>
      </c>
      <c r="K87" s="253"/>
      <c r="L87" s="285">
        <v>1</v>
      </c>
      <c r="M87" s="285">
        <v>13</v>
      </c>
      <c r="N87" s="286">
        <v>850</v>
      </c>
      <c r="O87" s="256"/>
      <c r="P87" s="257"/>
      <c r="Q87" s="369"/>
      <c r="R87" s="370"/>
      <c r="S87" s="370"/>
      <c r="T87" s="371"/>
      <c r="U87" s="373"/>
      <c r="V87" s="373"/>
      <c r="W87" s="193">
        <v>1350</v>
      </c>
      <c r="X87" s="193">
        <v>0</v>
      </c>
      <c r="Y87" s="193">
        <v>0</v>
      </c>
    </row>
    <row r="88" spans="1:25">
      <c r="A88" s="331"/>
      <c r="B88" s="331"/>
      <c r="C88" s="331"/>
      <c r="D88" s="331"/>
      <c r="E88" s="331"/>
      <c r="F88" s="576" t="s">
        <v>171</v>
      </c>
      <c r="G88" s="576"/>
      <c r="H88" s="576"/>
      <c r="I88" s="576"/>
      <c r="J88" s="332"/>
      <c r="K88" s="333"/>
      <c r="L88" s="334"/>
      <c r="M88" s="334"/>
      <c r="N88" s="332"/>
      <c r="O88" s="333"/>
      <c r="P88" s="335">
        <v>10000</v>
      </c>
      <c r="Q88" s="262"/>
      <c r="R88" s="262"/>
      <c r="S88" s="262"/>
      <c r="T88" s="262"/>
      <c r="U88" s="262">
        <v>0</v>
      </c>
      <c r="V88" s="262">
        <v>0</v>
      </c>
      <c r="W88" s="215">
        <f>W10+W79</f>
        <v>8086234.1500000004</v>
      </c>
      <c r="X88" s="215">
        <f>X10+X79</f>
        <v>5072300</v>
      </c>
      <c r="Y88" s="215">
        <f>Y10+Y79</f>
        <v>5500200</v>
      </c>
    </row>
  </sheetData>
  <mergeCells count="116">
    <mergeCell ref="Q11:T11"/>
    <mergeCell ref="G59:I59"/>
    <mergeCell ref="G60:I60"/>
    <mergeCell ref="D61:I61"/>
    <mergeCell ref="Q16:T16"/>
    <mergeCell ref="A17:I17"/>
    <mergeCell ref="A6:Y6"/>
    <mergeCell ref="A8:I8"/>
    <mergeCell ref="A9:I9"/>
    <mergeCell ref="Q9:T9"/>
    <mergeCell ref="A13:I13"/>
    <mergeCell ref="Q13:T13"/>
    <mergeCell ref="A10:I10"/>
    <mergeCell ref="E12:I12"/>
    <mergeCell ref="Q10:T10"/>
    <mergeCell ref="C11:I11"/>
    <mergeCell ref="F15:I15"/>
    <mergeCell ref="Q15:T15"/>
    <mergeCell ref="C18:I18"/>
    <mergeCell ref="Q18:T18"/>
    <mergeCell ref="Q17:T17"/>
    <mergeCell ref="F19:I19"/>
    <mergeCell ref="E16:I16"/>
    <mergeCell ref="Q48:T48"/>
    <mergeCell ref="Q49:T49"/>
    <mergeCell ref="Q53:T53"/>
    <mergeCell ref="F46:I46"/>
    <mergeCell ref="G58:I58"/>
    <mergeCell ref="Q19:T19"/>
    <mergeCell ref="Q50:T50"/>
    <mergeCell ref="Q51:T51"/>
    <mergeCell ref="Q54:T54"/>
    <mergeCell ref="Q55:T55"/>
    <mergeCell ref="Q52:T52"/>
    <mergeCell ref="F26:I26"/>
    <mergeCell ref="Q26:T26"/>
    <mergeCell ref="Q37:T37"/>
    <mergeCell ref="Q46:T46"/>
    <mergeCell ref="Q45:T45"/>
    <mergeCell ref="Q62:T62"/>
    <mergeCell ref="Q61:T61"/>
    <mergeCell ref="Q56:T56"/>
    <mergeCell ref="F51:I51"/>
    <mergeCell ref="D52:I52"/>
    <mergeCell ref="A53:I53"/>
    <mergeCell ref="C54:I54"/>
    <mergeCell ref="Q21:T21"/>
    <mergeCell ref="F24:I24"/>
    <mergeCell ref="Q24:T24"/>
    <mergeCell ref="F25:I25"/>
    <mergeCell ref="Q44:T44"/>
    <mergeCell ref="C44:I44"/>
    <mergeCell ref="Q38:T38"/>
    <mergeCell ref="E39:I39"/>
    <mergeCell ref="Q39:T39"/>
    <mergeCell ref="Q40:T40"/>
    <mergeCell ref="Q64:T64"/>
    <mergeCell ref="Q65:T65"/>
    <mergeCell ref="Q41:T41"/>
    <mergeCell ref="D42:I42"/>
    <mergeCell ref="Q42:T42"/>
    <mergeCell ref="A43:I43"/>
    <mergeCell ref="Q43:T43"/>
    <mergeCell ref="D47:I47"/>
    <mergeCell ref="Q47:T47"/>
    <mergeCell ref="Q63:T63"/>
    <mergeCell ref="Q12:T12"/>
    <mergeCell ref="F21:I21"/>
    <mergeCell ref="C14:I14"/>
    <mergeCell ref="Q14:T14"/>
    <mergeCell ref="G68:I68"/>
    <mergeCell ref="H20:I20"/>
    <mergeCell ref="H28:I28"/>
    <mergeCell ref="H29:I29"/>
    <mergeCell ref="F65:I65"/>
    <mergeCell ref="G67:I67"/>
    <mergeCell ref="Q69:T69"/>
    <mergeCell ref="G71:I71"/>
    <mergeCell ref="Q25:T25"/>
    <mergeCell ref="F35:I35"/>
    <mergeCell ref="Q35:T35"/>
    <mergeCell ref="D36:I36"/>
    <mergeCell ref="Q36:T36"/>
    <mergeCell ref="A37:I37"/>
    <mergeCell ref="H31:I31"/>
    <mergeCell ref="E45:I45"/>
    <mergeCell ref="F88:I88"/>
    <mergeCell ref="G72:I72"/>
    <mergeCell ref="G76:I76"/>
    <mergeCell ref="G81:I81"/>
    <mergeCell ref="A80:C80"/>
    <mergeCell ref="D80:F80"/>
    <mergeCell ref="G80:I80"/>
    <mergeCell ref="G86:I86"/>
    <mergeCell ref="G87:I87"/>
    <mergeCell ref="A83:C83"/>
    <mergeCell ref="F22:I22"/>
    <mergeCell ref="F23:I23"/>
    <mergeCell ref="G84:I84"/>
    <mergeCell ref="C38:I38"/>
    <mergeCell ref="E40:I40"/>
    <mergeCell ref="F56:I56"/>
    <mergeCell ref="G57:I57"/>
    <mergeCell ref="F69:I69"/>
    <mergeCell ref="C48:I48"/>
    <mergeCell ref="F41:I41"/>
    <mergeCell ref="G85:I85"/>
    <mergeCell ref="C49:I49"/>
    <mergeCell ref="E50:I50"/>
    <mergeCell ref="E55:I55"/>
    <mergeCell ref="A62:I62"/>
    <mergeCell ref="D83:F83"/>
    <mergeCell ref="G83:I83"/>
    <mergeCell ref="G82:I82"/>
    <mergeCell ref="C63:I63"/>
    <mergeCell ref="F64:I64"/>
  </mergeCells>
  <pageMargins left="0.70866141732283472" right="0.52" top="0.41" bottom="0.33" header="0.31496062992125984" footer="0.31496062992125984"/>
  <pageSetup paperSize="9" scale="71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Приложение 1</vt:lpstr>
      <vt:lpstr>Доходы прил 2</vt:lpstr>
      <vt:lpstr>Приложение 3,</vt:lpstr>
      <vt:lpstr>Приложение 4,</vt:lpstr>
      <vt:lpstr>Приложение 5.</vt:lpstr>
      <vt:lpstr>Приложение 6</vt:lpstr>
      <vt:lpstr>'Приложение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Samsung</cp:lastModifiedBy>
  <cp:lastPrinted>2022-07-08T06:49:49Z</cp:lastPrinted>
  <dcterms:created xsi:type="dcterms:W3CDTF">2009-11-09T07:06:48Z</dcterms:created>
  <dcterms:modified xsi:type="dcterms:W3CDTF">2022-11-07T12:04:28Z</dcterms:modified>
</cp:coreProperties>
</file>