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5"/>
  </bookViews>
  <sheets>
    <sheet name="пр 1" sheetId="18" r:id="rId1"/>
    <sheet name="Прил 2" sheetId="19" state="hidden" r:id="rId2"/>
    <sheet name="Прил 3" sheetId="20" state="hidden" r:id="rId3"/>
    <sheet name="Прил 4" sheetId="21" state="hidden" r:id="rId4"/>
    <sheet name="Пр 2." sheetId="23" r:id="rId5"/>
    <sheet name="пр 3." sheetId="22" r:id="rId6"/>
    <sheet name="пр 4." sheetId="16" r:id="rId7"/>
    <sheet name="пр 5." sheetId="17" r:id="rId8"/>
    <sheet name="пр 6." sheetId="27" r:id="rId9"/>
    <sheet name="Прил 7 1" sheetId="30" r:id="rId10"/>
    <sheet name="Прил 7 2" sheetId="32" r:id="rId11"/>
    <sheet name="Прил 7 3" sheetId="29" r:id="rId12"/>
    <sheet name="Прил 7 4" sheetId="33" r:id="rId13"/>
    <sheet name="Прил 7 5" sheetId="35" r:id="rId14"/>
    <sheet name="Прил 7 6" sheetId="36" r:id="rId15"/>
    <sheet name="Прил 7" sheetId="34" r:id="rId16"/>
  </sheets>
  <definedNames>
    <definedName name="__bookmark_1" localSheetId="14">#REF!</definedName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7">'пр 5.'!$A$1:$I$124</definedName>
  </definedNames>
  <calcPr calcId="125725"/>
</workbook>
</file>

<file path=xl/calcChain.xml><?xml version="1.0" encoding="utf-8"?>
<calcChain xmlns="http://schemas.openxmlformats.org/spreadsheetml/2006/main">
  <c r="F21" i="22"/>
  <c r="E21"/>
  <c r="D21"/>
  <c r="D52" i="23" l="1"/>
  <c r="D51" s="1"/>
  <c r="D50" s="1"/>
  <c r="E52"/>
  <c r="E51" s="1"/>
  <c r="E50" s="1"/>
  <c r="C52"/>
  <c r="C51" s="1"/>
  <c r="C50" s="1"/>
  <c r="D45"/>
  <c r="D44" s="1"/>
  <c r="E45"/>
  <c r="E44" s="1"/>
  <c r="C45"/>
  <c r="C44" s="1"/>
  <c r="D42"/>
  <c r="D41" s="1"/>
  <c r="E42"/>
  <c r="E41" s="1"/>
  <c r="C42"/>
  <c r="C41" s="1"/>
  <c r="D38"/>
  <c r="D37" s="1"/>
  <c r="E38"/>
  <c r="E37" s="1"/>
  <c r="C38"/>
  <c r="C37"/>
  <c r="D32"/>
  <c r="D31" s="1"/>
  <c r="D30" s="1"/>
  <c r="E32"/>
  <c r="E31" s="1"/>
  <c r="E30" s="1"/>
  <c r="C32"/>
  <c r="C31" s="1"/>
  <c r="C30" s="1"/>
  <c r="D28"/>
  <c r="E28"/>
  <c r="C28"/>
  <c r="D26"/>
  <c r="E26"/>
  <c r="C26"/>
  <c r="D24"/>
  <c r="E24"/>
  <c r="C24"/>
  <c r="D22"/>
  <c r="E22"/>
  <c r="C22"/>
  <c r="D14"/>
  <c r="E14"/>
  <c r="E13" s="1"/>
  <c r="D18"/>
  <c r="E18"/>
  <c r="D16"/>
  <c r="D13" s="1"/>
  <c r="E16"/>
  <c r="C18"/>
  <c r="C16"/>
  <c r="C14"/>
  <c r="C13" s="1"/>
  <c r="C12" s="1"/>
  <c r="D64"/>
  <c r="E64"/>
  <c r="E63" s="1"/>
  <c r="C64"/>
  <c r="D75"/>
  <c r="D74" s="1"/>
  <c r="E75"/>
  <c r="E74" s="1"/>
  <c r="C75"/>
  <c r="C74" s="1"/>
  <c r="D72"/>
  <c r="D71" s="1"/>
  <c r="E72"/>
  <c r="E71"/>
  <c r="C72"/>
  <c r="C71"/>
  <c r="D69"/>
  <c r="D68" s="1"/>
  <c r="E69"/>
  <c r="E68" s="1"/>
  <c r="C69"/>
  <c r="C68" s="1"/>
  <c r="D57"/>
  <c r="D56" s="1"/>
  <c r="E57"/>
  <c r="E56" s="1"/>
  <c r="E55" s="1"/>
  <c r="E54" s="1"/>
  <c r="C57"/>
  <c r="C56" s="1"/>
  <c r="D59"/>
  <c r="E59"/>
  <c r="C59"/>
  <c r="D61"/>
  <c r="E61"/>
  <c r="D66"/>
  <c r="D63" s="1"/>
  <c r="E66"/>
  <c r="C66"/>
  <c r="C63" s="1"/>
  <c r="C61"/>
  <c r="H113" i="17"/>
  <c r="I113"/>
  <c r="G113"/>
  <c r="G68" i="27"/>
  <c r="H68"/>
  <c r="F68"/>
  <c r="G64"/>
  <c r="H64"/>
  <c r="F64"/>
  <c r="G59"/>
  <c r="H59"/>
  <c r="F59"/>
  <c r="G48"/>
  <c r="G47" s="1"/>
  <c r="G46" s="1"/>
  <c r="G45" s="1"/>
  <c r="H48"/>
  <c r="H47" s="1"/>
  <c r="H46" s="1"/>
  <c r="H45" s="1"/>
  <c r="F48"/>
  <c r="G36"/>
  <c r="G35" s="1"/>
  <c r="G34" s="1"/>
  <c r="H36"/>
  <c r="H35" s="1"/>
  <c r="H34" s="1"/>
  <c r="F36"/>
  <c r="C55" i="23" l="1"/>
  <c r="C54" s="1"/>
  <c r="D55"/>
  <c r="D54" s="1"/>
  <c r="E40"/>
  <c r="D40"/>
  <c r="C40"/>
  <c r="C36" s="1"/>
  <c r="D36"/>
  <c r="E36"/>
  <c r="D21"/>
  <c r="D20" s="1"/>
  <c r="C21"/>
  <c r="C20" s="1"/>
  <c r="E21"/>
  <c r="E20" s="1"/>
  <c r="E11" s="1"/>
  <c r="E10" s="1"/>
  <c r="G104" i="16"/>
  <c r="G103" s="1"/>
  <c r="H104"/>
  <c r="H103" s="1"/>
  <c r="F104"/>
  <c r="F98"/>
  <c r="G97"/>
  <c r="H97"/>
  <c r="H116" i="17"/>
  <c r="G40" i="27" s="1"/>
  <c r="G39" s="1"/>
  <c r="G38" s="1"/>
  <c r="G37" s="1"/>
  <c r="I116" i="17"/>
  <c r="H40" i="27" s="1"/>
  <c r="H39" s="1"/>
  <c r="H38" s="1"/>
  <c r="H37" s="1"/>
  <c r="G116" i="17"/>
  <c r="F40" i="27" s="1"/>
  <c r="H98" i="17"/>
  <c r="H97" s="1"/>
  <c r="I98"/>
  <c r="I97" s="1"/>
  <c r="G98"/>
  <c r="G97" s="1"/>
  <c r="H95"/>
  <c r="I95"/>
  <c r="G95"/>
  <c r="H87"/>
  <c r="I87"/>
  <c r="I86" s="1"/>
  <c r="G87"/>
  <c r="G86" s="1"/>
  <c r="G24"/>
  <c r="D11" i="23" l="1"/>
  <c r="D10" s="1"/>
  <c r="C11"/>
  <c r="C10" s="1"/>
  <c r="G77" i="16"/>
  <c r="H86" i="17"/>
  <c r="H85" s="1"/>
  <c r="H84" s="1"/>
  <c r="H83" s="1"/>
  <c r="H82" s="1"/>
  <c r="E25" i="22" s="1"/>
  <c r="F57" i="27"/>
  <c r="G94" i="17"/>
  <c r="G93" s="1"/>
  <c r="F27" i="27"/>
  <c r="H31"/>
  <c r="F31"/>
  <c r="I85" i="17"/>
  <c r="I84" s="1"/>
  <c r="I83" s="1"/>
  <c r="I82" s="1"/>
  <c r="F25" i="22" s="1"/>
  <c r="H82" i="27"/>
  <c r="H81" s="1"/>
  <c r="H80" s="1"/>
  <c r="H79" s="1"/>
  <c r="H78" s="1"/>
  <c r="H94" i="17"/>
  <c r="H93" s="1"/>
  <c r="G27" i="27"/>
  <c r="G26" s="1"/>
  <c r="G25" s="1"/>
  <c r="F100" i="16"/>
  <c r="F99" s="1"/>
  <c r="G100"/>
  <c r="G99" s="1"/>
  <c r="H77"/>
  <c r="G82" i="27"/>
  <c r="G81" s="1"/>
  <c r="G80" s="1"/>
  <c r="G79" s="1"/>
  <c r="G78" s="1"/>
  <c r="G85" i="17"/>
  <c r="G84" s="1"/>
  <c r="G83" s="1"/>
  <c r="G82" s="1"/>
  <c r="D25" i="22" s="1"/>
  <c r="F82" i="27"/>
  <c r="F81" s="1"/>
  <c r="F80" s="1"/>
  <c r="F79" s="1"/>
  <c r="F78" s="1"/>
  <c r="I94" i="17"/>
  <c r="I93" s="1"/>
  <c r="I92" s="1"/>
  <c r="I91" s="1"/>
  <c r="H27" i="27"/>
  <c r="H26" s="1"/>
  <c r="H25" s="1"/>
  <c r="G31"/>
  <c r="H100" i="16"/>
  <c r="H99" s="1"/>
  <c r="F77"/>
  <c r="H92" i="17" l="1"/>
  <c r="H91" s="1"/>
  <c r="G92"/>
  <c r="G91" s="1"/>
  <c r="F68" i="16"/>
  <c r="F67" s="1"/>
  <c r="G23"/>
  <c r="H23"/>
  <c r="F23"/>
  <c r="F26"/>
  <c r="F25" s="1"/>
  <c r="G32"/>
  <c r="G31" s="1"/>
  <c r="G30" s="1"/>
  <c r="G29" s="1"/>
  <c r="G28" s="1"/>
  <c r="G27" s="1"/>
  <c r="H32"/>
  <c r="H31" s="1"/>
  <c r="H30" s="1"/>
  <c r="H29" s="1"/>
  <c r="H28" s="1"/>
  <c r="H27" s="1"/>
  <c r="F32"/>
  <c r="F31" s="1"/>
  <c r="F30" s="1"/>
  <c r="F29" s="1"/>
  <c r="F28" s="1"/>
  <c r="F27" s="1"/>
  <c r="G38"/>
  <c r="G37" s="1"/>
  <c r="H38"/>
  <c r="H37" s="1"/>
  <c r="H36" s="1"/>
  <c r="H35" s="1"/>
  <c r="H34" s="1"/>
  <c r="H33" s="1"/>
  <c r="F38"/>
  <c r="F37" s="1"/>
  <c r="F36" s="1"/>
  <c r="F35" s="1"/>
  <c r="F34" s="1"/>
  <c r="D16" i="18"/>
  <c r="D15" s="1"/>
  <c r="D14" s="1"/>
  <c r="D13" s="1"/>
  <c r="E16"/>
  <c r="E15" s="1"/>
  <c r="E14" s="1"/>
  <c r="E13" s="1"/>
  <c r="C16"/>
  <c r="C15" s="1"/>
  <c r="C14" s="1"/>
  <c r="C13" s="1"/>
  <c r="F97" i="16"/>
  <c r="F103"/>
  <c r="G24" i="27"/>
  <c r="H24"/>
  <c r="F26"/>
  <c r="F25" s="1"/>
  <c r="F24" s="1"/>
  <c r="G67"/>
  <c r="G66" s="1"/>
  <c r="G65" s="1"/>
  <c r="H67"/>
  <c r="H66" s="1"/>
  <c r="H65" s="1"/>
  <c r="F67"/>
  <c r="F66" s="1"/>
  <c r="F65" s="1"/>
  <c r="G63"/>
  <c r="G62" s="1"/>
  <c r="G61" s="1"/>
  <c r="H63"/>
  <c r="H62" s="1"/>
  <c r="H61" s="1"/>
  <c r="F63"/>
  <c r="F62" s="1"/>
  <c r="F61" s="1"/>
  <c r="F47"/>
  <c r="F46" s="1"/>
  <c r="F45" s="1"/>
  <c r="F39"/>
  <c r="F38" s="1"/>
  <c r="F37" s="1"/>
  <c r="G33"/>
  <c r="H33"/>
  <c r="F35"/>
  <c r="F34" s="1"/>
  <c r="F33" s="1"/>
  <c r="G30"/>
  <c r="G29" s="1"/>
  <c r="G28" s="1"/>
  <c r="H30"/>
  <c r="H29" s="1"/>
  <c r="H28" s="1"/>
  <c r="F30"/>
  <c r="F29" s="1"/>
  <c r="F28" s="1"/>
  <c r="H70" i="17"/>
  <c r="H106"/>
  <c r="H105" s="1"/>
  <c r="I106"/>
  <c r="I105" s="1"/>
  <c r="G106"/>
  <c r="G105" s="1"/>
  <c r="H31"/>
  <c r="I31"/>
  <c r="G31"/>
  <c r="H103"/>
  <c r="H102" s="1"/>
  <c r="I103"/>
  <c r="I102" s="1"/>
  <c r="G103"/>
  <c r="G102" s="1"/>
  <c r="H115"/>
  <c r="I115"/>
  <c r="G115"/>
  <c r="H24"/>
  <c r="I24"/>
  <c r="H59"/>
  <c r="I59"/>
  <c r="G59"/>
  <c r="H62"/>
  <c r="I62"/>
  <c r="H37"/>
  <c r="H36" s="1"/>
  <c r="H35" s="1"/>
  <c r="I37"/>
  <c r="I36" s="1"/>
  <c r="I35" s="1"/>
  <c r="G37"/>
  <c r="G36" s="1"/>
  <c r="G35" s="1"/>
  <c r="H51"/>
  <c r="I51"/>
  <c r="G51"/>
  <c r="H44"/>
  <c r="H43" s="1"/>
  <c r="H42" s="1"/>
  <c r="H41" s="1"/>
  <c r="H40" s="1"/>
  <c r="E14" i="22" s="1"/>
  <c r="I44" i="17"/>
  <c r="I43" s="1"/>
  <c r="I42" s="1"/>
  <c r="I41" s="1"/>
  <c r="I40" s="1"/>
  <c r="F14" i="22" s="1"/>
  <c r="G44" i="17"/>
  <c r="G43" s="1"/>
  <c r="G42" s="1"/>
  <c r="G41" s="1"/>
  <c r="G40" s="1"/>
  <c r="D14" i="22" s="1"/>
  <c r="I27" i="17"/>
  <c r="H27"/>
  <c r="G27"/>
  <c r="F21" i="16"/>
  <c r="G16" i="17"/>
  <c r="H16"/>
  <c r="H14" s="1"/>
  <c r="I16"/>
  <c r="I122"/>
  <c r="H122"/>
  <c r="G122"/>
  <c r="H76" i="16"/>
  <c r="H75" s="1"/>
  <c r="H74" s="1"/>
  <c r="H73" s="1"/>
  <c r="H72" s="1"/>
  <c r="G76"/>
  <c r="G75" s="1"/>
  <c r="G74" s="1"/>
  <c r="G73" s="1"/>
  <c r="G72" s="1"/>
  <c r="F76"/>
  <c r="F75" s="1"/>
  <c r="F74" s="1"/>
  <c r="F73" s="1"/>
  <c r="F72" s="1"/>
  <c r="G33" i="17"/>
  <c r="H33"/>
  <c r="I33"/>
  <c r="G62"/>
  <c r="G70"/>
  <c r="I70"/>
  <c r="G78"/>
  <c r="H78"/>
  <c r="I78"/>
  <c r="I119"/>
  <c r="H119"/>
  <c r="G119"/>
  <c r="H25" i="16"/>
  <c r="G25"/>
  <c r="G23" i="17" l="1"/>
  <c r="I58"/>
  <c r="I57" s="1"/>
  <c r="I56" s="1"/>
  <c r="I55" s="1"/>
  <c r="I54" s="1"/>
  <c r="H58"/>
  <c r="H57" s="1"/>
  <c r="H56" s="1"/>
  <c r="H55" s="1"/>
  <c r="H54" s="1"/>
  <c r="G58"/>
  <c r="G57" s="1"/>
  <c r="G56" s="1"/>
  <c r="G55" s="1"/>
  <c r="G54" s="1"/>
  <c r="F23" i="27"/>
  <c r="G57"/>
  <c r="H23" i="17"/>
  <c r="H57" i="27"/>
  <c r="I23" i="17"/>
  <c r="H118"/>
  <c r="H112" s="1"/>
  <c r="G44" i="27"/>
  <c r="G43" s="1"/>
  <c r="G42" s="1"/>
  <c r="G41" s="1"/>
  <c r="G32" s="1"/>
  <c r="G102" i="16"/>
  <c r="G101" s="1"/>
  <c r="G96" s="1"/>
  <c r="G95" s="1"/>
  <c r="G94" s="1"/>
  <c r="G93" s="1"/>
  <c r="G92" s="1"/>
  <c r="F73" i="27"/>
  <c r="I14" i="17"/>
  <c r="H53" i="27"/>
  <c r="H52" s="1"/>
  <c r="H51" s="1"/>
  <c r="H50" s="1"/>
  <c r="F22" i="16"/>
  <c r="F58" i="27"/>
  <c r="G118" i="17"/>
  <c r="G112" s="1"/>
  <c r="F44" i="27"/>
  <c r="F43" s="1"/>
  <c r="F42" s="1"/>
  <c r="F41" s="1"/>
  <c r="F32" s="1"/>
  <c r="F102" i="16"/>
  <c r="F101" s="1"/>
  <c r="F96" s="1"/>
  <c r="F95" s="1"/>
  <c r="F94" s="1"/>
  <c r="F93" s="1"/>
  <c r="F92" s="1"/>
  <c r="I77" i="17"/>
  <c r="I76" s="1"/>
  <c r="I74" s="1"/>
  <c r="I73" s="1"/>
  <c r="I72" s="1"/>
  <c r="H22" i="27"/>
  <c r="H21" s="1"/>
  <c r="H20" s="1"/>
  <c r="H19" s="1"/>
  <c r="H18" s="1"/>
  <c r="G69" i="17"/>
  <c r="G68" s="1"/>
  <c r="G67" s="1"/>
  <c r="F17" i="27"/>
  <c r="F16" s="1"/>
  <c r="F15" s="1"/>
  <c r="F14" s="1"/>
  <c r="F13" s="1"/>
  <c r="I50" i="17"/>
  <c r="H77" i="27"/>
  <c r="H76" s="1"/>
  <c r="H75" s="1"/>
  <c r="H74" s="1"/>
  <c r="H73"/>
  <c r="G45" i="16"/>
  <c r="G72" i="27"/>
  <c r="H88"/>
  <c r="H87" s="1"/>
  <c r="H86" s="1"/>
  <c r="H85" s="1"/>
  <c r="G60"/>
  <c r="G24" i="16"/>
  <c r="H23" i="27"/>
  <c r="G13" i="17"/>
  <c r="F53" i="27"/>
  <c r="F52" s="1"/>
  <c r="F51" s="1"/>
  <c r="F50" s="1"/>
  <c r="H22" i="16"/>
  <c r="H58" i="27"/>
  <c r="G50" i="17"/>
  <c r="G49" s="1"/>
  <c r="F77" i="27"/>
  <c r="F76" s="1"/>
  <c r="F75" s="1"/>
  <c r="F74" s="1"/>
  <c r="H45" i="16"/>
  <c r="H72" i="27"/>
  <c r="F88"/>
  <c r="F87" s="1"/>
  <c r="F86" s="1"/>
  <c r="F85" s="1"/>
  <c r="H60"/>
  <c r="H24" i="16"/>
  <c r="G92" i="27"/>
  <c r="G91" s="1"/>
  <c r="G90" s="1"/>
  <c r="G89" s="1"/>
  <c r="I69" i="17"/>
  <c r="I68" s="1"/>
  <c r="I67" s="1"/>
  <c r="H17" i="27"/>
  <c r="H16" s="1"/>
  <c r="H15" s="1"/>
  <c r="H14" s="1"/>
  <c r="H13" s="1"/>
  <c r="I118" i="17"/>
  <c r="I112" s="1"/>
  <c r="H44" i="27"/>
  <c r="H43" s="1"/>
  <c r="H42" s="1"/>
  <c r="H41" s="1"/>
  <c r="H32" s="1"/>
  <c r="H102" i="16"/>
  <c r="H101" s="1"/>
  <c r="H96" s="1"/>
  <c r="H95" s="1"/>
  <c r="H94" s="1"/>
  <c r="H93" s="1"/>
  <c r="H92" s="1"/>
  <c r="G77" i="17"/>
  <c r="G76" s="1"/>
  <c r="G74" s="1"/>
  <c r="G73" s="1"/>
  <c r="G72" s="1"/>
  <c r="F22" i="27"/>
  <c r="F21" s="1"/>
  <c r="F20" s="1"/>
  <c r="F19" s="1"/>
  <c r="F18" s="1"/>
  <c r="H13" i="17"/>
  <c r="G53" i="27"/>
  <c r="G52" s="1"/>
  <c r="G51" s="1"/>
  <c r="G50" s="1"/>
  <c r="G22" i="16"/>
  <c r="G58" i="27"/>
  <c r="F45" i="16"/>
  <c r="F72" i="27"/>
  <c r="F60"/>
  <c r="F24" i="16"/>
  <c r="H92" i="27"/>
  <c r="H91" s="1"/>
  <c r="H90" s="1"/>
  <c r="H89" s="1"/>
  <c r="H69" i="17"/>
  <c r="H68" s="1"/>
  <c r="H66" s="1"/>
  <c r="H65" s="1"/>
  <c r="G17" i="27"/>
  <c r="G16" s="1"/>
  <c r="G15" s="1"/>
  <c r="G14" s="1"/>
  <c r="G13" s="1"/>
  <c r="H77" i="17"/>
  <c r="H76" s="1"/>
  <c r="H75" s="1"/>
  <c r="G22" i="27"/>
  <c r="G21" s="1"/>
  <c r="G20" s="1"/>
  <c r="G19" s="1"/>
  <c r="G18" s="1"/>
  <c r="H50" i="17"/>
  <c r="G77" i="27"/>
  <c r="G76" s="1"/>
  <c r="G75" s="1"/>
  <c r="G74" s="1"/>
  <c r="G73"/>
  <c r="H101" i="17"/>
  <c r="H100" s="1"/>
  <c r="H90" s="1"/>
  <c r="H89" s="1"/>
  <c r="G88" i="27"/>
  <c r="G87" s="1"/>
  <c r="G86" s="1"/>
  <c r="G85" s="1"/>
  <c r="F92"/>
  <c r="F91" s="1"/>
  <c r="F90" s="1"/>
  <c r="F89" s="1"/>
  <c r="G23"/>
  <c r="G36" i="16"/>
  <c r="G48" i="17"/>
  <c r="G47" s="1"/>
  <c r="G46" s="1"/>
  <c r="D15" i="22" s="1"/>
  <c r="G12" i="17"/>
  <c r="G22"/>
  <c r="G21" s="1"/>
  <c r="G20" s="1"/>
  <c r="G19" s="1"/>
  <c r="G21" i="16"/>
  <c r="H21"/>
  <c r="H20" s="1"/>
  <c r="H19" s="1"/>
  <c r="H18" s="1"/>
  <c r="H17" s="1"/>
  <c r="H16" s="1"/>
  <c r="I22" i="17"/>
  <c r="I21" s="1"/>
  <c r="I20" s="1"/>
  <c r="I19" s="1"/>
  <c r="H66" i="16"/>
  <c r="H65" s="1"/>
  <c r="H64" s="1"/>
  <c r="H63" s="1"/>
  <c r="H62" s="1"/>
  <c r="H61" s="1"/>
  <c r="G68"/>
  <c r="G67" s="1"/>
  <c r="F66"/>
  <c r="F65" s="1"/>
  <c r="H68"/>
  <c r="H67" s="1"/>
  <c r="G70"/>
  <c r="G69" s="1"/>
  <c r="H70"/>
  <c r="H69" s="1"/>
  <c r="F20"/>
  <c r="F19" s="1"/>
  <c r="F18" s="1"/>
  <c r="F17" s="1"/>
  <c r="F16" s="1"/>
  <c r="G66"/>
  <c r="G65" s="1"/>
  <c r="G64" s="1"/>
  <c r="G63" s="1"/>
  <c r="G62" s="1"/>
  <c r="G61" s="1"/>
  <c r="F70"/>
  <c r="F69" s="1"/>
  <c r="I11" i="17"/>
  <c r="F12" i="22" s="1"/>
  <c r="G46" i="16"/>
  <c r="H53"/>
  <c r="H52" s="1"/>
  <c r="H51" s="1"/>
  <c r="H50" s="1"/>
  <c r="H49" s="1"/>
  <c r="H48" s="1"/>
  <c r="H47" s="1"/>
  <c r="H60"/>
  <c r="H59" s="1"/>
  <c r="H58" s="1"/>
  <c r="H57" s="1"/>
  <c r="G83"/>
  <c r="G82" s="1"/>
  <c r="H85"/>
  <c r="H84" s="1"/>
  <c r="F89"/>
  <c r="F88" s="1"/>
  <c r="H91"/>
  <c r="H90" s="1"/>
  <c r="G15"/>
  <c r="G14" s="1"/>
  <c r="G13" s="1"/>
  <c r="G12" s="1"/>
  <c r="G11" s="1"/>
  <c r="G10" s="1"/>
  <c r="H46"/>
  <c r="F53"/>
  <c r="F52" s="1"/>
  <c r="F51" s="1"/>
  <c r="F50" s="1"/>
  <c r="F49" s="1"/>
  <c r="F48" s="1"/>
  <c r="F47" s="1"/>
  <c r="F60"/>
  <c r="F59" s="1"/>
  <c r="H83"/>
  <c r="H82" s="1"/>
  <c r="F85"/>
  <c r="F84" s="1"/>
  <c r="F91"/>
  <c r="F90" s="1"/>
  <c r="H15"/>
  <c r="H14" s="1"/>
  <c r="H13" s="1"/>
  <c r="H12" s="1"/>
  <c r="H11" s="1"/>
  <c r="H10" s="1"/>
  <c r="F46"/>
  <c r="F83"/>
  <c r="F82" s="1"/>
  <c r="F81" s="1"/>
  <c r="F80" s="1"/>
  <c r="G89"/>
  <c r="F15"/>
  <c r="F14" s="1"/>
  <c r="F13" s="1"/>
  <c r="F12" s="1"/>
  <c r="F11" s="1"/>
  <c r="F10" s="1"/>
  <c r="G53"/>
  <c r="G52" s="1"/>
  <c r="G51" s="1"/>
  <c r="G50" s="1"/>
  <c r="G49" s="1"/>
  <c r="G48" s="1"/>
  <c r="G47" s="1"/>
  <c r="G60"/>
  <c r="G59" s="1"/>
  <c r="G58" s="1"/>
  <c r="G57" s="1"/>
  <c r="G85"/>
  <c r="G84" s="1"/>
  <c r="H89"/>
  <c r="G91"/>
  <c r="G90" s="1"/>
  <c r="F33"/>
  <c r="I12" i="17"/>
  <c r="I13"/>
  <c r="I15"/>
  <c r="G11"/>
  <c r="D12" i="22" s="1"/>
  <c r="G15" i="17"/>
  <c r="G14"/>
  <c r="H11"/>
  <c r="E12" i="22" s="1"/>
  <c r="H15" i="17"/>
  <c r="H12"/>
  <c r="H22"/>
  <c r="H21" s="1"/>
  <c r="H20" s="1"/>
  <c r="H19" s="1"/>
  <c r="I75"/>
  <c r="H44" i="16" l="1"/>
  <c r="H43" s="1"/>
  <c r="H42" s="1"/>
  <c r="H41" s="1"/>
  <c r="H40" s="1"/>
  <c r="H39" s="1"/>
  <c r="G44"/>
  <c r="G43" s="1"/>
  <c r="G42" s="1"/>
  <c r="G41" s="1"/>
  <c r="G40" s="1"/>
  <c r="G39" s="1"/>
  <c r="H49" i="17"/>
  <c r="H48" s="1"/>
  <c r="H47" s="1"/>
  <c r="H46" s="1"/>
  <c r="I66"/>
  <c r="I65" s="1"/>
  <c r="I64" s="1"/>
  <c r="I49"/>
  <c r="I48" s="1"/>
  <c r="I47" s="1"/>
  <c r="I46" s="1"/>
  <c r="G35" i="16"/>
  <c r="G34" s="1"/>
  <c r="G33" s="1"/>
  <c r="G66" i="17"/>
  <c r="G65" s="1"/>
  <c r="D19" i="22" s="1"/>
  <c r="D18" s="1"/>
  <c r="H84" i="27"/>
  <c r="H83" s="1"/>
  <c r="G75" i="17"/>
  <c r="H56" i="27"/>
  <c r="H55" s="1"/>
  <c r="H54" s="1"/>
  <c r="G56"/>
  <c r="G55" s="1"/>
  <c r="G54" s="1"/>
  <c r="H74" i="17"/>
  <c r="H73" s="1"/>
  <c r="H67"/>
  <c r="G53"/>
  <c r="D17" i="22"/>
  <c r="D16" s="1"/>
  <c r="H71" i="27"/>
  <c r="H70" s="1"/>
  <c r="H69" s="1"/>
  <c r="H49" s="1"/>
  <c r="H12" s="1"/>
  <c r="H11" s="1"/>
  <c r="G84"/>
  <c r="G83" s="1"/>
  <c r="G71"/>
  <c r="G70" s="1"/>
  <c r="G69" s="1"/>
  <c r="G20" i="16"/>
  <c r="G19" s="1"/>
  <c r="G18" s="1"/>
  <c r="G17" s="1"/>
  <c r="G16" s="1"/>
  <c r="F71" i="27"/>
  <c r="F70" s="1"/>
  <c r="F69" s="1"/>
  <c r="F84"/>
  <c r="F83" s="1"/>
  <c r="G101" i="17"/>
  <c r="G100" s="1"/>
  <c r="G90" s="1"/>
  <c r="G89" s="1"/>
  <c r="F56" i="27"/>
  <c r="F55" s="1"/>
  <c r="F54" s="1"/>
  <c r="E26" i="22"/>
  <c r="E24" s="1"/>
  <c r="H81" i="17"/>
  <c r="F44" i="16"/>
  <c r="F43" s="1"/>
  <c r="F42" s="1"/>
  <c r="F41" s="1"/>
  <c r="F40" s="1"/>
  <c r="F39" s="1"/>
  <c r="I101" i="17"/>
  <c r="I100" s="1"/>
  <c r="I90" s="1"/>
  <c r="I89" s="1"/>
  <c r="F87" i="16"/>
  <c r="F86" s="1"/>
  <c r="F79" s="1"/>
  <c r="F78" s="1"/>
  <c r="F23" i="22"/>
  <c r="I111" i="17"/>
  <c r="I110"/>
  <c r="I109" s="1"/>
  <c r="E23" i="22"/>
  <c r="H111" i="17"/>
  <c r="H110"/>
  <c r="H109" s="1"/>
  <c r="G10"/>
  <c r="G81" i="16"/>
  <c r="G80" s="1"/>
  <c r="F64"/>
  <c r="F63" s="1"/>
  <c r="F62" s="1"/>
  <c r="F61" s="1"/>
  <c r="H88"/>
  <c r="H87" s="1"/>
  <c r="H86" s="1"/>
  <c r="H81"/>
  <c r="H80" s="1"/>
  <c r="G88"/>
  <c r="G87" s="1"/>
  <c r="G86" s="1"/>
  <c r="G64" i="17"/>
  <c r="F22" i="22"/>
  <c r="I53" i="17"/>
  <c r="F17" i="22"/>
  <c r="F16" s="1"/>
  <c r="H64" i="17"/>
  <c r="E19" i="22"/>
  <c r="E18" s="1"/>
  <c r="D22"/>
  <c r="H53" i="17"/>
  <c r="E17" i="22"/>
  <c r="E16" s="1"/>
  <c r="H9" i="16"/>
  <c r="E13" i="22"/>
  <c r="F13"/>
  <c r="D13"/>
  <c r="D11" s="1"/>
  <c r="F9" i="16"/>
  <c r="G110" i="17"/>
  <c r="G109" s="1"/>
  <c r="G111"/>
  <c r="E22" i="22" l="1"/>
  <c r="H72" i="17"/>
  <c r="F19" i="22"/>
  <c r="F18" s="1"/>
  <c r="F15"/>
  <c r="I10" i="17"/>
  <c r="E15" i="22"/>
  <c r="E11" s="1"/>
  <c r="H10" i="17"/>
  <c r="F11" i="22"/>
  <c r="G49" i="27"/>
  <c r="G12" s="1"/>
  <c r="G11" s="1"/>
  <c r="F49"/>
  <c r="F12" s="1"/>
  <c r="F11" s="1"/>
  <c r="G9" i="16"/>
  <c r="D26" i="22"/>
  <c r="G81" i="17"/>
  <c r="H108"/>
  <c r="E28" i="22"/>
  <c r="E27" s="1"/>
  <c r="I108" i="17"/>
  <c r="F28" i="22"/>
  <c r="F27" s="1"/>
  <c r="G108" i="17"/>
  <c r="D28" i="22"/>
  <c r="D27" s="1"/>
  <c r="F26"/>
  <c r="F24" s="1"/>
  <c r="I81" i="17"/>
  <c r="D23" i="22"/>
  <c r="G79" i="16"/>
  <c r="G78" s="1"/>
  <c r="H79"/>
  <c r="H78" s="1"/>
  <c r="F29" i="22" l="1"/>
  <c r="E29"/>
  <c r="D24"/>
  <c r="D29" s="1"/>
  <c r="F58" i="16"/>
  <c r="F57" s="1"/>
  <c r="F56" s="1"/>
  <c r="F55" s="1"/>
  <c r="F54" s="1"/>
  <c r="G56"/>
  <c r="G55" s="1"/>
  <c r="G54" s="1"/>
  <c r="H56"/>
  <c r="H55" s="1"/>
  <c r="H54" s="1"/>
  <c r="G124" i="17" l="1"/>
  <c r="G9" s="1"/>
  <c r="C20" i="18" s="1"/>
  <c r="C19" s="1"/>
  <c r="C18" s="1"/>
  <c r="C17" s="1"/>
  <c r="H124" i="17"/>
  <c r="H9" s="1"/>
  <c r="D20" i="18" s="1"/>
  <c r="D19" s="1"/>
  <c r="D12" s="1"/>
  <c r="D11" s="1"/>
  <c r="I124" i="17"/>
  <c r="I9" s="1"/>
  <c r="E20" i="18" s="1"/>
  <c r="E19" s="1"/>
  <c r="G71" i="16"/>
  <c r="G105" s="1"/>
  <c r="H71"/>
  <c r="H105" s="1"/>
  <c r="E12" i="18" l="1"/>
  <c r="E11" s="1"/>
  <c r="E18"/>
  <c r="E17" s="1"/>
  <c r="D18"/>
  <c r="D17" s="1"/>
  <c r="F71" i="16"/>
  <c r="F105" s="1"/>
  <c r="C12" i="18"/>
  <c r="C11" s="1"/>
</calcChain>
</file>

<file path=xl/sharedStrings.xml><?xml version="1.0" encoding="utf-8"?>
<sst xmlns="http://schemas.openxmlformats.org/spreadsheetml/2006/main" count="1130" uniqueCount="440">
  <si>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</si>
  <si>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</si>
  <si>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</si>
  <si>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</si>
  <si>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</si>
  <si>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</si>
  <si>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</si>
  <si>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</si>
  <si>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</si>
  <si>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</si>
  <si>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</si>
  <si>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</si>
  <si>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</si>
  <si>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</si>
  <si>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</si>
  <si>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</si>
  <si>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</si>
  <si>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</si>
  <si>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</si>
  <si>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</si>
  <si>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</si>
  <si>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</si>
  <si>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</si>
  <si>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</si>
  <si>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</si>
  <si>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</si>
  <si>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</si>
  <si>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</si>
  <si>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</si>
  <si>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</si>
  <si>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</si>
  <si>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</si>
  <si>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</si>
  <si>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</si>
  <si>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</si>
  <si>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</si>
  <si>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</si>
  <si>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</si>
  <si>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</si>
  <si>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</si>
  <si>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</si>
  <si>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</si>
  <si>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</si>
  <si>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</si>
  <si>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</si>
  <si>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</si>
  <si>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</si>
  <si>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</si>
  <si>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</si>
  <si>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</si>
  <si>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</si>
  <si>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</si>
  <si>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</si>
  <si>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</si>
  <si>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</si>
  <si>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</si>
  <si>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(руб.)</t>
  </si>
  <si>
    <t>Наименование</t>
  </si>
  <si>
    <t>КВСР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</si>
  <si>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</si>
  <si>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</si>
  <si>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</si>
  <si>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</si>
  <si>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</si>
  <si>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</si>
  <si>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</si>
  <si>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</si>
  <si>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</si>
  <si>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</si>
  <si>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</si>
  <si>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</si>
  <si>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</si>
  <si>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</si>
  <si>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</si>
  <si>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</si>
  <si>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</si>
  <si>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</si>
  <si>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</si>
  <si>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</si>
  <si>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</si>
  <si>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</si>
  <si>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</si>
  <si>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</si>
  <si>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</si>
  <si>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</si>
  <si>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</si>
  <si>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</si>
  <si>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</si>
  <si>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</si>
  <si>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</si>
  <si>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</si>
  <si>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</si>
  <si>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</si>
  <si>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</si>
  <si>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</si>
  <si>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</si>
  <si>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</si>
  <si>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</si>
  <si>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</si>
  <si>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</si>
  <si>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</si>
  <si>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</si>
  <si>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</si>
  <si>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</si>
  <si>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</si>
  <si>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</si>
  <si>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</si>
  <si>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</si>
  <si>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</si>
  <si>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</si>
  <si>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</si>
  <si>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</si>
  <si>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</si>
  <si>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</si>
  <si>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</si>
  <si>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</si>
  <si>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</si>
  <si>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</si>
  <si>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</si>
  <si>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</si>
  <si>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</si>
  <si>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</si>
  <si>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</si>
  <si>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</si>
  <si>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</si>
  <si>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</si>
  <si>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</si>
  <si>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</si>
  <si>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</si>
  <si>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</si>
  <si>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</si>
  <si>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</si>
  <si>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</si>
  <si>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</si>
  <si>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</si>
  <si>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</si>
  <si>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</si>
  <si>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</si>
  <si>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</si>
  <si>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</si>
  <si>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</si>
  <si>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</si>
  <si>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</si>
  <si>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</si>
  <si>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</si>
  <si>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</si>
  <si>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</si>
  <si>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</si>
  <si>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</si>
  <si>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</si>
  <si>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</si>
  <si>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</si>
  <si>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</si>
  <si>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Администрация   Александровского  сельсовета</t>
  </si>
  <si>
    <t xml:space="preserve">депутатов Александровского </t>
  </si>
  <si>
    <t xml:space="preserve"> от                        2017 г. №</t>
  </si>
  <si>
    <t>1 11 05013 10 0000 120</t>
  </si>
  <si>
    <t>1 11 05025 10 0000 120</t>
  </si>
  <si>
    <t>1 11 05035 10 0000 120</t>
  </si>
  <si>
    <t>1 11 09045 10 0000 120</t>
  </si>
  <si>
    <t>Администрация  Александровского сельсовета</t>
  </si>
  <si>
    <t>депутатов Александровского</t>
  </si>
  <si>
    <t xml:space="preserve">сельсовета от                             2017г. № </t>
  </si>
  <si>
    <t>Администрация Александровского сельсовета</t>
  </si>
  <si>
    <t xml:space="preserve">   сельсовета от                           2017 г. № </t>
  </si>
  <si>
    <t>Благоустройство</t>
  </si>
  <si>
    <t>Уплата налогов, сборов и иных платежей</t>
  </si>
  <si>
    <t>ЖИЛИЩНО-КОММУНАЛЬНОЕ ХОЗЯЙСТВО</t>
  </si>
  <si>
    <t>Уплата иных платежей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</si>
  <si>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</si>
  <si>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</si>
  <si>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000 20210000000000150</t>
  </si>
  <si>
    <t>000 20215001000000150</t>
  </si>
  <si>
    <t>000 20230000000000150</t>
  </si>
  <si>
    <t>000 20235118000000150</t>
  </si>
  <si>
    <t>Прочие безвозмездные поступления в бюджеты сельских поселений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</si>
  <si>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</si>
  <si>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</si>
  <si>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182 10102010011000110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</si>
  <si>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</si>
  <si>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</si>
  <si>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</si>
  <si>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</si>
  <si>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</t>
  </si>
  <si>
    <t>000 10503000010000110</t>
  </si>
  <si>
    <t>000 10503010010000110</t>
  </si>
  <si>
    <t>182 10503010011000110</t>
  </si>
  <si>
    <t>182 10601030101000110</t>
  </si>
  <si>
    <t>182 10606043101000110</t>
  </si>
  <si>
    <t>Другие общегосударственные вопросы</t>
  </si>
  <si>
    <t>Членские взносы в Совет (ассоциацию) муниципальных образований</t>
  </si>
  <si>
    <t>2023 год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</si>
  <si>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</si>
  <si>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</si>
  <si>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</si>
  <si>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</si>
  <si>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</si>
  <si>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</si>
  <si>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</si>
  <si>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</si>
  <si>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Всего источников финансирования дефицитов бюджетов</t>
  </si>
  <si>
    <t>Код  бюджетной классификации Российской Федерации</t>
  </si>
  <si>
    <t>РЗ</t>
  </si>
  <si>
    <t>ПР</t>
  </si>
  <si>
    <t>01</t>
  </si>
  <si>
    <t>00</t>
  </si>
  <si>
    <t>02</t>
  </si>
  <si>
    <t>03</t>
  </si>
  <si>
    <t>04</t>
  </si>
  <si>
    <t>05</t>
  </si>
  <si>
    <t>08</t>
  </si>
  <si>
    <t>06</t>
  </si>
  <si>
    <t>13</t>
  </si>
  <si>
    <t>10</t>
  </si>
  <si>
    <t>14</t>
  </si>
  <si>
    <t>09</t>
  </si>
  <si>
    <t>Наименование расходов</t>
  </si>
  <si>
    <t>Х</t>
  </si>
  <si>
    <t>ИТОГО</t>
  </si>
  <si>
    <t>х</t>
  </si>
  <si>
    <t>ВЕД</t>
  </si>
  <si>
    <t>ЦСР</t>
  </si>
  <si>
    <t>ВР</t>
  </si>
  <si>
    <t>Таблица 1</t>
  </si>
  <si>
    <t>Таблица 4</t>
  </si>
  <si>
    <t>Наименование района</t>
  </si>
  <si>
    <t>Таблица 3</t>
  </si>
  <si>
    <t>Таблица 2</t>
  </si>
  <si>
    <t>Таблица 5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</si>
  <si>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</si>
  <si>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</si>
  <si>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</si>
  <si>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</si>
  <si>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</si>
  <si>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</si>
  <si>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</si>
  <si>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</si>
  <si>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</si>
  <si>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</si>
  <si>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</si>
  <si>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</si>
  <si>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</si>
  <si>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</si>
  <si>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</si>
  <si>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</si>
  <si>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</si>
  <si>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</si>
  <si>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</si>
  <si>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</si>
  <si>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</si>
  <si>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</si>
  <si>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</si>
  <si>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</si>
  <si>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</si>
  <si>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</si>
  <si>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</si>
  <si>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</si>
  <si>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</si>
  <si>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</si>
  <si>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</si>
  <si>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</si>
  <si>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</si>
  <si>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</si>
  <si>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</si>
  <si>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</si>
  <si>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</si>
  <si>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</si>
  <si>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Саракташский р-н</t>
  </si>
  <si>
    <t>Повышение заработной платы работников муниципальных учреждений культуры</t>
  </si>
  <si>
    <t>2024 год</t>
  </si>
  <si>
    <t>Прочие субсидии бюджетам сельских поселений</t>
  </si>
  <si>
    <t>Прочие субсидии</t>
  </si>
  <si>
    <t>Закупка энергетических ресурсов</t>
  </si>
  <si>
    <t>Таблица 6</t>
  </si>
  <si>
    <t>12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</si>
  <si>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</si>
  <si>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</si>
  <si>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</si>
  <si>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</si>
  <si>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</si>
  <si>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межбюджетные трансферты, передаваемые бюджетам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</si>
  <si>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</si>
  <si>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</si>
  <si>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Другие вопросы в области национальной экономики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</si>
  <si>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</si>
  <si>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</si>
  <si>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Расходы на оплату коммунальных услуг учреждений, включая автономные и бюджетные учреждения (тыс.рублей)</t>
  </si>
  <si>
    <t xml:space="preserve">Каировского  сельсовета </t>
  </si>
  <si>
    <t>на 2023 год и плановый период 2024 и 2025 годов</t>
  </si>
  <si>
    <t>2025 год</t>
  </si>
  <si>
    <t>Администрция Каировского сельсовета</t>
  </si>
  <si>
    <t xml:space="preserve">Основные параметры первоочередных расходов бюджета на 2023 год 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</si>
  <si>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</si>
  <si>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</si>
  <si>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</si>
  <si>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(за налоговые периоды, истекшие до 1 января 2011 года)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</si>
  <si>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</si>
  <si>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</si>
  <si>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</si>
  <si>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</si>
  <si>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</si>
  <si>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</si>
  <si>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</si>
  <si>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</si>
  <si>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Субсидии бюджетам сельских поселений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</si>
  <si>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</si>
  <si>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</si>
  <si>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</si>
  <si>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</si>
  <si>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</si>
  <si>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</si>
  <si>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000 10102020010000110</t>
  </si>
  <si>
    <t>182 10102020011000110</t>
  </si>
  <si>
    <t>000 10503020010000110</t>
  </si>
  <si>
    <t>182 10503020011000110</t>
  </si>
  <si>
    <t>000 10800000000000000</t>
  </si>
  <si>
    <t>000 10804000010000110</t>
  </si>
  <si>
    <t>000 11700000000000000</t>
  </si>
  <si>
    <t>000 11715000000000150</t>
  </si>
  <si>
    <t>000 20229999000000150</t>
  </si>
  <si>
    <t>000 20240000000000150</t>
  </si>
  <si>
    <t>000 20249999000000150</t>
  </si>
  <si>
    <t>000 20400000000000150</t>
  </si>
  <si>
    <t>000 20405000100000150</t>
  </si>
  <si>
    <t>000 20700000000000150</t>
  </si>
  <si>
    <t>000 20705000100000150</t>
  </si>
  <si>
    <t>Доходы бюджета - ВСЕГО: 
В том числе:</t>
  </si>
  <si>
    <t>000 01  00  00  00  00  0000  000</t>
  </si>
  <si>
    <t>000 01  05  00  00  00  0000  000</t>
  </si>
  <si>
    <t>000 01  05  00  00  00  0000  500</t>
  </si>
  <si>
    <t>000 01  05  02  00  00  0000  500</t>
  </si>
  <si>
    <t>000 01  05  02  01  00  0000  510</t>
  </si>
  <si>
    <t>000 01  05  02  01  10  0000  510</t>
  </si>
  <si>
    <t>000 01  05  00  00  00  0000  600</t>
  </si>
  <si>
    <t>000 01  05  02  00  00  0000  600</t>
  </si>
  <si>
    <t>000 01  05  02  01  00  0000  610</t>
  </si>
  <si>
    <t>000 01  05  02  01  10  0000  610</t>
  </si>
  <si>
    <t>ИСТОЧНИКИ ВНУТРЕННЕГО ФИНАНСИРОВАНИЯ ДЕФИЦИТОВ  БЮДЖЕТОВ</t>
  </si>
  <si>
    <t>Увеличение прочих остатков денежных средств  бюджетов</t>
  </si>
  <si>
    <t>Уменьшение прочих остатков денежных средств  бюджетов</t>
  </si>
  <si>
    <t>Комплекс процессных мероприятий «Обеспечение реализации программы»</t>
  </si>
  <si>
    <t>Комплексы процессных мероприятий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</si>
  <si>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</si>
  <si>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</si>
  <si>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</si>
  <si>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</si>
  <si>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«Благоустройство территории Каировского сельсовета»</t>
  </si>
  <si>
    <t>Оценка недвижимости, признание прав и регулирование отношений по муниципальной собственности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</si>
  <si>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</si>
  <si>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</t>
  </si>
  <si>
    <t>Мероприятия по благоустройству территории муниципального образования поселения</t>
  </si>
  <si>
    <t>Обеспечение комплексного развития сельских территорий</t>
  </si>
  <si>
    <t>57403L5760</t>
  </si>
  <si>
    <t>Комплекс процессных мероприятий «Развитие культуры»</t>
  </si>
  <si>
    <t>Социально значимые мероприятия</t>
  </si>
  <si>
    <t>Мероприятия, направленные на развитие культуры на территории муниципального образования поселения</t>
  </si>
  <si>
    <t>Закупка товаров, работ и услуг для обеспечения государственных (муниципальных) нужд</t>
  </si>
  <si>
    <t>Достижение показателей по оплате труда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</si>
  <si>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</si>
  <si>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Комплекс процессных мероприятий «Обеспечение реализации программы» </t>
  </si>
  <si>
    <t>126 10804020010000110</t>
  </si>
  <si>
    <t>126 20215001100000150</t>
  </si>
  <si>
    <t>126 20216001100000150</t>
  </si>
  <si>
    <t>126 20225576100000150</t>
  </si>
  <si>
    <t>126 20229999100000150</t>
  </si>
  <si>
    <t>126 20235118100000150</t>
  </si>
  <si>
    <t>126 20249999100000150</t>
  </si>
  <si>
    <t>126 20705030100000150</t>
  </si>
  <si>
    <t>Приложение 4</t>
  </si>
  <si>
    <t>575П500000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</si>
  <si>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</si>
  <si>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Приоритетные проекты Оренбургской области</t>
  </si>
  <si>
    <t>575П5S1402</t>
  </si>
  <si>
    <t>Реализация инициативных проектов (приобретение оборудования для спортивной (игровой, спортивно-игровой) площадки)</t>
  </si>
  <si>
    <t>575П5И1402</t>
  </si>
  <si>
    <t>Мероприятия по завершению реализации инициативных проектов (приобретение оборудования для спортивной (игровой, спортивно-игровой) площадки)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</si>
  <si>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</si>
  <si>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Прочие дотации</t>
  </si>
  <si>
    <t>Прочие дотации бюджетам сельских поселений</t>
  </si>
  <si>
    <t>000 20219999000000150</t>
  </si>
  <si>
    <t>126 20219999100000150</t>
  </si>
  <si>
    <t>126 11715030100002150</t>
  </si>
  <si>
    <t>126 11715030100000150</t>
  </si>
  <si>
    <t>126 20405099100000150</t>
  </si>
  <si>
    <t>Закупка товаров, работ и услуг в целях капитального ремонта государственного (муниципального) имущества</t>
  </si>
  <si>
    <t>Изменение остатков средств на счетах по учету  средств бюджетов</t>
  </si>
  <si>
    <t>Распределение бюджетных ассигнований бюджета поселения по разделам и подразделам классификации расходов бюджета на 2023 год и плановый период 2024 и 2025 годов.</t>
  </si>
  <si>
    <t>Мибилизационная и вневойсковая подготовка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</si>
  <si>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</si>
  <si>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>Иные закупки товаров, работ и услуг для обеспечения  государственных (муниципальных) нужд</t>
  </si>
  <si>
    <t>000</t>
  </si>
  <si>
    <t>РАСПРЕДЕЛЕНИЕ БЮДЖЕТНЫХ АССИГНОВАНИЙ МЕСТНОГО БЮДЖЕТА ПО ЦЕЛЕВЫМ СТАТЬЯМ (МУНИЦИПАЛЬНЫМ ПРОГРАММАМ КАИРОВСКОГО СЕЛЬСОВЕТА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</si>
  <si>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Распределение межбюджетных трансфертов, передаваемых районному бюджету из бюджета Каировского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2023 год и на плановый период 2024, 2025 годов</t>
  </si>
  <si>
    <t>Распределение межбюджетных трансфертов, передаваемых районному бюджету из бюджета Каировского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2023 год и на плановый период 2024, 2025 годов</t>
  </si>
  <si>
    <t>Распределение межбюджетных трансфертов, передаваемых районному бюджету из бюджета Каировского сельсовета на осуществление части полномочий по подготовке проекта Устава муниципального образования Каировский сельсовет Саракташского района Оренбургской области, проектов муниципальных правовых актов о внесении изменений и дополнении в Устав муниципального образования Каировский сельсовет Саракташского района Оренбургской области, проектов муниципальных правовых актов на 2023 год и на плановый период 2024, 2025 годов</t>
  </si>
  <si>
    <t>Расходы на оплату труда с начислениями (тыс.рублей), в том числе: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</si>
  <si>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</si>
  <si>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</si>
  <si>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</si>
  <si>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</si>
  <si>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</si>
  <si>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</si>
  <si>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</si>
  <si>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</si>
  <si>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ИТОГО РАСХОДОВ</t>
  </si>
  <si>
    <t>Коммунальное хозяйство</t>
  </si>
  <si>
    <t>Капитальный ремонт и ремонт объектов коммунальной инфраструктуры за счет средств местного бюджета</t>
  </si>
  <si>
    <t>Приложение 5</t>
  </si>
  <si>
    <t>Условно утвержденные расходы</t>
  </si>
  <si>
    <t>0000000000</t>
  </si>
  <si>
    <t>850</t>
  </si>
  <si>
    <t>Защита населения и территории от чрезвычайнных ситуаций природного и техногенного характера, пожарная безопастность</t>
  </si>
  <si>
    <t>Ведомственная структура расходов местного бюджета на 2023 год и на плановый период 2024 и 2025 годов</t>
  </si>
  <si>
    <t>Распределение иных межбюджетных трансфертов на финансовое обеспечение части переданных полномочий по организации досуга и обеспечению жителей услагами организации культуры и библиотечного облуживания на 2023 год и на плановый период 2024, 2025 годов</t>
  </si>
  <si>
    <t>Распределение иных межбюджетных трансфертов на осуществление части переданных полномочий по подготовке документов и расчетов, необходимых для составления проетов бюджета, исполнения бюджета сельских поселений и полномочий по ведению бюджетного учета и формированию бюджетной отчетности на 2023 год и на плановый период 2024, 2025 годов</t>
  </si>
  <si>
    <t>Распределение межбюджетных трансфертов, передаваемых районному бюджету из бюджета Каировского сельсовета на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работникам муниципальных учреждений культуры) на 2023 год и на плановый период 2024, 2025 годов</t>
  </si>
  <si>
    <t>Приложение 7</t>
  </si>
  <si>
    <t>к решению Совета депутатов</t>
  </si>
  <si>
    <t>от 10.03.2023 № 110</t>
  </si>
  <si>
    <t>Наименование кода дохода бюджета</t>
  </si>
  <si>
    <t>000 20220001000000150</t>
  </si>
  <si>
    <t>000 20225576000000150</t>
  </si>
  <si>
    <t>Субсидии бюджетам бюджетной системы Российской Федерации (межбюджетные трансферты)</t>
  </si>
  <si>
    <t>Субсидии бюджетам на обеспечение комплексного развития сельских территорий</t>
  </si>
  <si>
    <t>Приложение 6</t>
  </si>
  <si>
    <t>Поступление доходов в местный бюджет по кодам видов доходов, под видов доходов на 2023 год и на плановый период 2024 и 2025 годов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</si>
  <si>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непрограммным направлениям деятельности), группам и подгруппам видов расходов классификации расходов бюджета на 2023 год и плановый период 2024 и 2025 годов</t>
  </si>
  <si>
    <t>Распределение иных межбюджетных трансфертов, передаваемых районому бюджету из бюджет Каировского сельсовета на осуществление части полномочий по решению вопросов местного значения, в соответствии с заключенными соглашениям на 2023 год и на плановый период 2024 и 2025 годов</t>
  </si>
  <si>
    <t>Распределение межбюджетных трансфертов, передаваемых районному бюджету из бюджета Каировского сельсовета на осуществление части полномочий по решению вопросов местного значения в соответствии с заключенными соглашениями на 2023 год и на плановый период 2024 и 2025 годов</t>
  </si>
  <si>
    <t>Распределение иных межбюджетных трансфертов, передаваемых районному бюджету из бюджета Каировского сельсовета на осуществление части полномочий по решению вопросов местного значения в соответствии с заключенными соглашениями на 2023 год и на плановый период 2024 и 2025 годов</t>
  </si>
  <si>
    <t>Распределение межбюджетных трансфертов, передаваемых районному бюджету из бюджета Каировского сельсовета  на осуществление части полномочий по решению вопросов местного значения в соответствии с заключенными соглашениями на 2023 год и на плановый период 2024 и 2025 годов</t>
  </si>
  <si>
    <t>Центральный аппарат</t>
  </si>
  <si>
    <t>Аппарат контрольно-счетного органа</t>
  </si>
  <si>
    <t>Комплекс процессных мероприятий "Обеспечение реализации программы"</t>
  </si>
  <si>
    <t>Защита населения и территорий от чрезвычайнных ситуаций природного и техногенного характера, пожарная безопастность</t>
  </si>
  <si>
    <t>Комплекс процессных мероприятий «Развитие коммунального хозяйства»</t>
  </si>
  <si>
    <t>Иные закупки товаров, работ и услуг для обеспечение государственных (муниципальных) нужд</t>
  </si>
  <si>
    <t>Комплекс процессных мероприятий "Развития коммунального хазяйства"</t>
  </si>
  <si>
    <t>Комплекс процессных мероприятий "Развитие коммунального хозяйства"</t>
  </si>
  <si>
    <t>от 10.03.2023 №110</t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</si>
</sst>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_(* #,##0.00_);_(* \(#,##0.00\);_(* &quot;-&quot;??_);_(@_)"/>
    <numFmt numFmtId="165" formatCode="&quot;&quot;###,##0.00"/>
    <numFmt numFmtId="166" formatCode="000"/>
    <numFmt numFmtId="167" formatCode="00"/>
    <numFmt numFmtId="168" formatCode="0000000000"/>
    <numFmt numFmtId="169" formatCode="#,##0.0"/>
    <numFmt numFmtId="170" formatCode="#,##0.00;[Red]\-#,##0.00;0.00"/>
    <numFmt numFmtId="171" formatCode="_-* #,##0.0_р_._-;\-* #,##0.0_р_._-;_-* &quot;-&quot;??_р_._-;_-@_-"/>
  </numFmts>
  <fonts count="4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336">
    <xf numFmtId="0" fontId="0" fillId="0" borderId="0" xfId="0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11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justify"/>
    </xf>
    <xf numFmtId="0" fontId="4" fillId="0" borderId="0" xfId="0" applyFont="1"/>
    <xf numFmtId="0" fontId="14" fillId="0" borderId="0" xfId="0" applyFont="1" applyAlignment="1">
      <alignment horizontal="right"/>
    </xf>
    <xf numFmtId="0" fontId="8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70" fontId="5" fillId="0" borderId="0" xfId="2" applyNumberFormat="1" applyFont="1" applyFill="1" applyAlignment="1" applyProtection="1">
      <protection hidden="1"/>
    </xf>
    <xf numFmtId="43" fontId="0" fillId="0" borderId="0" xfId="4" applyNumberFormat="1" applyFont="1"/>
    <xf numFmtId="0" fontId="16" fillId="0" borderId="0" xfId="0" applyFont="1"/>
    <xf numFmtId="43" fontId="16" fillId="0" borderId="0" xfId="4" applyNumberFormat="1" applyFont="1"/>
    <xf numFmtId="0" fontId="17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49" fontId="26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left" vertical="top" wrapText="1"/>
    </xf>
    <xf numFmtId="49" fontId="25" fillId="2" borderId="7" xfId="0" applyNumberFormat="1" applyFont="1" applyFill="1" applyBorder="1" applyAlignment="1">
      <alignment horizontal="center"/>
    </xf>
    <xf numFmtId="0" fontId="25" fillId="2" borderId="7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wrapText="1"/>
    </xf>
    <xf numFmtId="49" fontId="27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left" wrapText="1"/>
    </xf>
    <xf numFmtId="0" fontId="25" fillId="2" borderId="7" xfId="0" applyFont="1" applyFill="1" applyBorder="1" applyAlignment="1">
      <alignment wrapText="1"/>
    </xf>
    <xf numFmtId="0" fontId="18" fillId="2" borderId="7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vertical="center"/>
    </xf>
    <xf numFmtId="43" fontId="19" fillId="2" borderId="7" xfId="4" applyNumberFormat="1" applyFont="1" applyFill="1" applyBorder="1" applyAlignment="1">
      <alignment horizontal="center"/>
    </xf>
    <xf numFmtId="0" fontId="18" fillId="2" borderId="7" xfId="0" applyFont="1" applyFill="1" applyBorder="1"/>
    <xf numFmtId="0" fontId="18" fillId="2" borderId="7" xfId="0" applyFont="1" applyFill="1" applyBorder="1" applyAlignment="1">
      <alignment horizontal="left"/>
    </xf>
    <xf numFmtId="43" fontId="18" fillId="2" borderId="7" xfId="4" applyNumberFormat="1" applyFont="1" applyFill="1" applyBorder="1"/>
    <xf numFmtId="0" fontId="19" fillId="2" borderId="7" xfId="0" applyFont="1" applyFill="1" applyBorder="1"/>
    <xf numFmtId="4" fontId="26" fillId="2" borderId="7" xfId="0" applyNumberFormat="1" applyFont="1" applyFill="1" applyBorder="1" applyAlignment="1">
      <alignment horizontal="center" vertical="center"/>
    </xf>
    <xf numFmtId="169" fontId="25" fillId="2" borderId="7" xfId="0" applyNumberFormat="1" applyFont="1" applyFill="1" applyBorder="1" applyAlignment="1">
      <alignment horizontal="center" vertical="center"/>
    </xf>
    <xf numFmtId="169" fontId="25" fillId="2" borderId="7" xfId="0" applyNumberFormat="1" applyFont="1" applyFill="1" applyBorder="1" applyAlignment="1">
      <alignment horizontal="center" vertical="center" wrapText="1"/>
    </xf>
    <xf numFmtId="171" fontId="25" fillId="2" borderId="7" xfId="4" applyNumberFormat="1" applyFont="1" applyFill="1" applyBorder="1" applyAlignment="1">
      <alignment horizontal="center" vertical="center" wrapText="1"/>
    </xf>
    <xf numFmtId="171" fontId="28" fillId="2" borderId="7" xfId="4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wrapText="1"/>
    </xf>
    <xf numFmtId="0" fontId="20" fillId="2" borderId="8" xfId="2" applyFont="1" applyFill="1" applyBorder="1" applyAlignment="1">
      <alignment horizontal="left" vertical="top" wrapText="1"/>
    </xf>
    <xf numFmtId="165" fontId="20" fillId="2" borderId="8" xfId="2" applyNumberFormat="1" applyFont="1" applyFill="1" applyBorder="1" applyAlignment="1">
      <alignment horizontal="right" wrapText="1"/>
    </xf>
    <xf numFmtId="165" fontId="20" fillId="2" borderId="7" xfId="2" applyNumberFormat="1" applyFont="1" applyFill="1" applyBorder="1" applyAlignment="1">
      <alignment horizontal="right" wrapText="1"/>
    </xf>
    <xf numFmtId="165" fontId="20" fillId="2" borderId="9" xfId="2" applyNumberFormat="1" applyFont="1" applyFill="1" applyBorder="1" applyAlignment="1">
      <alignment horizontal="right" wrapText="1"/>
    </xf>
    <xf numFmtId="49" fontId="20" fillId="2" borderId="7" xfId="2" applyNumberFormat="1" applyFont="1" applyFill="1" applyBorder="1" applyAlignment="1">
      <alignment horizontal="center" wrapText="1"/>
    </xf>
    <xf numFmtId="4" fontId="11" fillId="2" borderId="7" xfId="0" applyNumberFormat="1" applyFont="1" applyFill="1" applyBorder="1" applyAlignment="1">
      <alignment horizontal="right" wrapText="1"/>
    </xf>
    <xf numFmtId="4" fontId="11" fillId="2" borderId="7" xfId="0" applyNumberFormat="1" applyFont="1" applyFill="1" applyBorder="1" applyAlignment="1">
      <alignment horizontal="right" vertical="top" wrapText="1"/>
    </xf>
    <xf numFmtId="0" fontId="26" fillId="2" borderId="7" xfId="0" applyNumberFormat="1" applyFont="1" applyFill="1" applyBorder="1" applyAlignment="1">
      <alignment horizontal="center"/>
    </xf>
    <xf numFmtId="43" fontId="26" fillId="2" borderId="7" xfId="4" applyNumberFormat="1" applyFont="1" applyFill="1" applyBorder="1" applyAlignment="1">
      <alignment horizontal="center" vertical="center"/>
    </xf>
    <xf numFmtId="0" fontId="2" fillId="2" borderId="0" xfId="1" applyFont="1" applyFill="1"/>
    <xf numFmtId="0" fontId="19" fillId="2" borderId="7" xfId="0" applyFont="1" applyFill="1" applyBorder="1" applyAlignment="1">
      <alignment horizontal="center"/>
    </xf>
    <xf numFmtId="170" fontId="18" fillId="2" borderId="7" xfId="2" applyNumberFormat="1" applyFont="1" applyFill="1" applyBorder="1" applyAlignment="1" applyProtection="1">
      <alignment horizontal="right" vertical="top"/>
      <protection hidden="1"/>
    </xf>
    <xf numFmtId="4" fontId="11" fillId="2" borderId="9" xfId="0" applyNumberFormat="1" applyFont="1" applyFill="1" applyBorder="1" applyAlignment="1">
      <alignment horizontal="right" wrapText="1"/>
    </xf>
    <xf numFmtId="4" fontId="11" fillId="2" borderId="9" xfId="0" applyNumberFormat="1" applyFont="1" applyFill="1" applyBorder="1" applyAlignment="1">
      <alignment horizontal="right" vertical="top" wrapText="1"/>
    </xf>
    <xf numFmtId="3" fontId="11" fillId="2" borderId="11" xfId="0" applyNumberFormat="1" applyFont="1" applyFill="1" applyBorder="1" applyAlignment="1">
      <alignment horizontal="right" wrapText="1"/>
    </xf>
    <xf numFmtId="3" fontId="11" fillId="2" borderId="18" xfId="0" applyNumberFormat="1" applyFont="1" applyFill="1" applyBorder="1" applyAlignment="1">
      <alignment horizontal="right" wrapText="1"/>
    </xf>
    <xf numFmtId="165" fontId="20" fillId="2" borderId="7" xfId="2" applyNumberFormat="1" applyFont="1" applyFill="1" applyBorder="1" applyAlignment="1">
      <alignment horizontal="right" vertical="top" wrapText="1"/>
    </xf>
    <xf numFmtId="165" fontId="20" fillId="2" borderId="9" xfId="2" applyNumberFormat="1" applyFont="1" applyFill="1" applyBorder="1" applyAlignment="1">
      <alignment horizontal="right" vertical="top" wrapText="1"/>
    </xf>
    <xf numFmtId="0" fontId="20" fillId="2" borderId="7" xfId="2" applyFont="1" applyFill="1" applyBorder="1" applyAlignment="1">
      <alignment horizontal="left" vertical="top" wrapText="1"/>
    </xf>
    <xf numFmtId="0" fontId="20" fillId="2" borderId="10" xfId="2" applyFont="1" applyFill="1" applyBorder="1" applyAlignment="1">
      <alignment horizontal="center" wrapText="1"/>
    </xf>
    <xf numFmtId="0" fontId="20" fillId="2" borderId="19" xfId="2" applyFont="1" applyFill="1" applyBorder="1" applyAlignment="1">
      <alignment horizontal="left" vertical="top" wrapText="1"/>
    </xf>
    <xf numFmtId="165" fontId="20" fillId="2" borderId="19" xfId="2" applyNumberFormat="1" applyFont="1" applyFill="1" applyBorder="1" applyAlignment="1">
      <alignment horizontal="right" wrapText="1"/>
    </xf>
    <xf numFmtId="165" fontId="20" fillId="2" borderId="10" xfId="2" applyNumberFormat="1" applyFont="1" applyFill="1" applyBorder="1" applyAlignment="1">
      <alignment horizontal="right" wrapText="1"/>
    </xf>
    <xf numFmtId="165" fontId="20" fillId="2" borderId="12" xfId="2" applyNumberFormat="1" applyFont="1" applyFill="1" applyBorder="1" applyAlignment="1">
      <alignment horizontal="right" wrapText="1"/>
    </xf>
    <xf numFmtId="0" fontId="33" fillId="2" borderId="20" xfId="2" applyFont="1" applyFill="1" applyBorder="1" applyAlignment="1">
      <alignment horizontal="center" wrapText="1"/>
    </xf>
    <xf numFmtId="0" fontId="33" fillId="2" borderId="13" xfId="2" applyFont="1" applyFill="1" applyBorder="1" applyAlignment="1">
      <alignment horizontal="left" vertical="top" wrapText="1"/>
    </xf>
    <xf numFmtId="165" fontId="33" fillId="2" borderId="13" xfId="2" applyNumberFormat="1" applyFont="1" applyFill="1" applyBorder="1" applyAlignment="1">
      <alignment horizontal="right" vertical="top" wrapText="1"/>
    </xf>
    <xf numFmtId="0" fontId="33" fillId="2" borderId="10" xfId="2" applyFont="1" applyFill="1" applyBorder="1" applyAlignment="1">
      <alignment horizontal="left" vertical="top" wrapText="1"/>
    </xf>
    <xf numFmtId="165" fontId="33" fillId="2" borderId="10" xfId="2" applyNumberFormat="1" applyFont="1" applyFill="1" applyBorder="1" applyAlignment="1">
      <alignment horizontal="right" vertical="top" wrapText="1"/>
    </xf>
    <xf numFmtId="0" fontId="33" fillId="2" borderId="19" xfId="2" applyFont="1" applyFill="1" applyBorder="1" applyAlignment="1">
      <alignment horizontal="right" vertical="top" wrapText="1"/>
    </xf>
    <xf numFmtId="0" fontId="20" fillId="2" borderId="8" xfId="2" applyFont="1" applyFill="1" applyBorder="1" applyAlignment="1">
      <alignment horizontal="right" vertical="top" wrapText="1"/>
    </xf>
    <xf numFmtId="49" fontId="20" fillId="2" borderId="8" xfId="2" applyNumberFormat="1" applyFont="1" applyFill="1" applyBorder="1" applyAlignment="1">
      <alignment horizontal="right" vertical="top" wrapText="1"/>
    </xf>
    <xf numFmtId="0" fontId="20" fillId="2" borderId="8" xfId="0" applyFont="1" applyFill="1" applyBorder="1" applyAlignment="1">
      <alignment horizontal="left" vertical="top" wrapText="1"/>
    </xf>
    <xf numFmtId="170" fontId="18" fillId="2" borderId="9" xfId="2" applyNumberFormat="1" applyFont="1" applyFill="1" applyBorder="1" applyAlignment="1" applyProtection="1">
      <alignment horizontal="right" vertical="top"/>
      <protection hidden="1"/>
    </xf>
    <xf numFmtId="0" fontId="18" fillId="2" borderId="19" xfId="1" applyFont="1" applyFill="1" applyBorder="1" applyAlignment="1" applyProtection="1">
      <alignment horizontal="left" vertical="top" wrapText="1"/>
      <protection hidden="1"/>
    </xf>
    <xf numFmtId="0" fontId="19" fillId="2" borderId="10" xfId="1" applyNumberFormat="1" applyFont="1" applyFill="1" applyBorder="1" applyAlignment="1" applyProtection="1">
      <alignment horizontal="right" vertical="top" wrapText="1"/>
      <protection hidden="1"/>
    </xf>
    <xf numFmtId="49" fontId="19" fillId="2" borderId="10" xfId="1" applyNumberFormat="1" applyFont="1" applyFill="1" applyBorder="1" applyAlignment="1" applyProtection="1">
      <alignment horizontal="right" vertical="top" wrapText="1"/>
      <protection hidden="1"/>
    </xf>
    <xf numFmtId="168" fontId="19" fillId="2" borderId="10" xfId="1" applyNumberFormat="1" applyFont="1" applyFill="1" applyBorder="1" applyAlignment="1" applyProtection="1">
      <alignment horizontal="right" vertical="top" wrapText="1"/>
      <protection hidden="1"/>
    </xf>
    <xf numFmtId="166" fontId="19" fillId="2" borderId="10" xfId="1" applyNumberFormat="1" applyFont="1" applyFill="1" applyBorder="1" applyAlignment="1" applyProtection="1">
      <alignment horizontal="right" vertical="top" wrapText="1"/>
      <protection hidden="1"/>
    </xf>
    <xf numFmtId="4" fontId="19" fillId="2" borderId="10" xfId="1" applyNumberFormat="1" applyFont="1" applyFill="1" applyBorder="1" applyAlignment="1" applyProtection="1">
      <alignment horizontal="right" vertical="top" wrapText="1"/>
      <protection hidden="1"/>
    </xf>
    <xf numFmtId="4" fontId="19" fillId="2" borderId="12" xfId="1" applyNumberFormat="1" applyFont="1" applyFill="1" applyBorder="1" applyAlignment="1" applyProtection="1">
      <alignment horizontal="right" vertical="top" wrapText="1"/>
      <protection hidden="1"/>
    </xf>
    <xf numFmtId="0" fontId="18" fillId="2" borderId="8" xfId="1" applyNumberFormat="1" applyFont="1" applyFill="1" applyBorder="1" applyAlignment="1" applyProtection="1">
      <alignment horizontal="left" vertical="top" wrapText="1"/>
      <protection hidden="1"/>
    </xf>
    <xf numFmtId="0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7" fontId="18" fillId="2" borderId="7" xfId="1" applyNumberFormat="1" applyFont="1" applyFill="1" applyBorder="1" applyAlignment="1" applyProtection="1">
      <alignment horizontal="right" vertical="top" wrapText="1"/>
      <protection hidden="1"/>
    </xf>
    <xf numFmtId="168" fontId="18" fillId="2" borderId="7" xfId="1" applyNumberFormat="1" applyFont="1" applyFill="1" applyBorder="1" applyAlignment="1" applyProtection="1">
      <alignment horizontal="right" vertical="top" wrapText="1"/>
      <protection hidden="1"/>
    </xf>
    <xf numFmtId="166" fontId="18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7" xfId="1" applyNumberFormat="1" applyFont="1" applyFill="1" applyBorder="1" applyAlignment="1" applyProtection="1">
      <alignment horizontal="right" vertical="top"/>
      <protection hidden="1"/>
    </xf>
    <xf numFmtId="4" fontId="18" fillId="2" borderId="9" xfId="1" applyNumberFormat="1" applyFont="1" applyFill="1" applyBorder="1" applyAlignment="1" applyProtection="1">
      <alignment horizontal="right" vertical="top"/>
      <protection hidden="1"/>
    </xf>
    <xf numFmtId="0" fontId="19" fillId="2" borderId="17" xfId="1" applyNumberFormat="1" applyFont="1" applyFill="1" applyBorder="1" applyAlignment="1" applyProtection="1">
      <alignment horizontal="left" vertical="top" wrapText="1"/>
      <protection hidden="1"/>
    </xf>
    <xf numFmtId="0" fontId="19" fillId="2" borderId="11" xfId="1" applyNumberFormat="1" applyFont="1" applyFill="1" applyBorder="1" applyAlignment="1" applyProtection="1">
      <alignment horizontal="right" vertical="top" wrapText="1"/>
      <protection hidden="1"/>
    </xf>
    <xf numFmtId="0" fontId="18" fillId="2" borderId="11" xfId="1" applyNumberFormat="1" applyFont="1" applyFill="1" applyBorder="1" applyAlignment="1" applyProtection="1">
      <alignment horizontal="right" vertical="top" wrapText="1"/>
      <protection hidden="1"/>
    </xf>
    <xf numFmtId="4" fontId="19" fillId="2" borderId="11" xfId="1" applyNumberFormat="1" applyFont="1" applyFill="1" applyBorder="1" applyAlignment="1" applyProtection="1">
      <alignment horizontal="right" vertical="top"/>
      <protection hidden="1"/>
    </xf>
    <xf numFmtId="0" fontId="18" fillId="0" borderId="0" xfId="0" applyFont="1" applyAlignment="1">
      <alignment horizontal="right" vertical="center"/>
    </xf>
    <xf numFmtId="0" fontId="39" fillId="2" borderId="8" xfId="0" applyFont="1" applyFill="1" applyBorder="1" applyAlignment="1">
      <alignment horizontal="justify" vertical="center"/>
    </xf>
    <xf numFmtId="49" fontId="18" fillId="2" borderId="7" xfId="0" applyNumberFormat="1" applyFont="1" applyFill="1" applyBorder="1" applyAlignment="1">
      <alignment horizontal="center" vertical="center"/>
    </xf>
    <xf numFmtId="4" fontId="18" fillId="2" borderId="7" xfId="0" applyNumberFormat="1" applyFont="1" applyFill="1" applyBorder="1"/>
    <xf numFmtId="4" fontId="18" fillId="2" borderId="9" xfId="0" applyNumberFormat="1" applyFont="1" applyFill="1" applyBorder="1"/>
    <xf numFmtId="49" fontId="19" fillId="2" borderId="11" xfId="0" applyNumberFormat="1" applyFont="1" applyFill="1" applyBorder="1" applyAlignment="1">
      <alignment horizontal="center" vertical="center"/>
    </xf>
    <xf numFmtId="4" fontId="19" fillId="2" borderId="11" xfId="0" applyNumberFormat="1" applyFont="1" applyFill="1" applyBorder="1"/>
    <xf numFmtId="0" fontId="19" fillId="2" borderId="20" xfId="1" applyNumberFormat="1" applyFont="1" applyFill="1" applyBorder="1" applyAlignment="1" applyProtection="1">
      <alignment horizontal="center" vertical="justify"/>
      <protection hidden="1"/>
    </xf>
    <xf numFmtId="0" fontId="19" fillId="2" borderId="13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1" xfId="1" applyNumberFormat="1" applyFont="1" applyFill="1" applyBorder="1" applyAlignment="1" applyProtection="1">
      <alignment horizontal="center" vertical="top" wrapText="1"/>
      <protection hidden="1"/>
    </xf>
    <xf numFmtId="0" fontId="18" fillId="2" borderId="20" xfId="1" applyNumberFormat="1" applyFont="1" applyFill="1" applyBorder="1" applyAlignment="1" applyProtection="1">
      <alignment horizontal="center"/>
      <protection hidden="1"/>
    </xf>
    <xf numFmtId="168" fontId="19" fillId="2" borderId="7" xfId="1" applyNumberFormat="1" applyFont="1" applyFill="1" applyBorder="1" applyAlignment="1" applyProtection="1">
      <alignment horizontal="right" vertical="top" wrapText="1"/>
      <protection hidden="1"/>
    </xf>
    <xf numFmtId="49" fontId="18" fillId="2" borderId="7" xfId="1" applyNumberFormat="1" applyFont="1" applyFill="1" applyBorder="1" applyAlignment="1" applyProtection="1">
      <alignment horizontal="right" vertical="top" wrapText="1"/>
      <protection hidden="1"/>
    </xf>
    <xf numFmtId="2" fontId="18" fillId="2" borderId="7" xfId="1" applyNumberFormat="1" applyFont="1" applyFill="1" applyBorder="1" applyAlignment="1" applyProtection="1">
      <alignment horizontal="right" vertical="top" wrapText="1"/>
      <protection hidden="1"/>
    </xf>
    <xf numFmtId="0" fontId="18" fillId="2" borderId="8" xfId="1" applyFont="1" applyFill="1" applyBorder="1" applyAlignment="1" applyProtection="1">
      <alignment horizontal="left" vertical="top" wrapText="1"/>
      <protection hidden="1"/>
    </xf>
    <xf numFmtId="167" fontId="35" fillId="2" borderId="7" xfId="0" applyNumberFormat="1" applyFont="1" applyFill="1" applyBorder="1" applyAlignment="1">
      <alignment horizontal="right" vertical="top" wrapText="1"/>
    </xf>
    <xf numFmtId="4" fontId="35" fillId="2" borderId="7" xfId="0" applyNumberFormat="1" applyFont="1" applyFill="1" applyBorder="1" applyAlignment="1">
      <alignment vertical="top" wrapText="1"/>
    </xf>
    <xf numFmtId="0" fontId="34" fillId="2" borderId="11" xfId="0" applyFont="1" applyFill="1" applyBorder="1" applyAlignment="1">
      <alignment horizontal="right" vertical="top" wrapText="1"/>
    </xf>
    <xf numFmtId="167" fontId="35" fillId="2" borderId="7" xfId="0" applyNumberFormat="1" applyFont="1" applyFill="1" applyBorder="1" applyAlignment="1">
      <alignment vertical="top" wrapText="1"/>
    </xf>
    <xf numFmtId="168" fontId="18" fillId="2" borderId="7" xfId="1" applyNumberFormat="1" applyFont="1" applyFill="1" applyBorder="1" applyAlignment="1" applyProtection="1">
      <alignment vertical="top" wrapText="1"/>
      <protection hidden="1"/>
    </xf>
    <xf numFmtId="166" fontId="18" fillId="2" borderId="7" xfId="1" applyNumberFormat="1" applyFont="1" applyFill="1" applyBorder="1" applyAlignment="1" applyProtection="1">
      <alignment vertical="top" wrapText="1"/>
      <protection hidden="1"/>
    </xf>
    <xf numFmtId="4" fontId="34" fillId="2" borderId="11" xfId="0" applyNumberFormat="1" applyFont="1" applyFill="1" applyBorder="1" applyAlignment="1">
      <alignment vertical="top" wrapText="1"/>
    </xf>
    <xf numFmtId="0" fontId="34" fillId="2" borderId="17" xfId="0" applyFont="1" applyFill="1" applyBorder="1" applyAlignment="1">
      <alignment horizontal="left" vertical="top" wrapText="1"/>
    </xf>
    <xf numFmtId="4" fontId="25" fillId="2" borderId="7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2" borderId="0" xfId="0" applyFont="1" applyFill="1" applyAlignment="1"/>
    <xf numFmtId="0" fontId="18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left" vertical="top" wrapText="1"/>
    </xf>
    <xf numFmtId="49" fontId="11" fillId="2" borderId="17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justify" vertical="top" wrapText="1"/>
    </xf>
    <xf numFmtId="3" fontId="12" fillId="2" borderId="0" xfId="0" applyNumberFormat="1" applyFont="1" applyFill="1" applyAlignment="1">
      <alignment horizontal="right" wrapText="1"/>
    </xf>
    <xf numFmtId="3" fontId="13" fillId="2" borderId="0" xfId="0" applyNumberFormat="1" applyFont="1" applyFill="1" applyAlignment="1">
      <alignment horizontal="right" wrapText="1"/>
    </xf>
    <xf numFmtId="3" fontId="0" fillId="2" borderId="0" xfId="0" applyNumberForma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20" fillId="2" borderId="2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3" fontId="11" fillId="2" borderId="0" xfId="0" applyNumberFormat="1" applyFont="1" applyFill="1"/>
    <xf numFmtId="0" fontId="1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3" fontId="5" fillId="2" borderId="0" xfId="0" applyNumberFormat="1" applyFont="1" applyFill="1" applyBorder="1" applyAlignment="1">
      <alignment horizontal="center" vertical="top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33" fillId="2" borderId="8" xfId="2" applyFont="1" applyFill="1" applyBorder="1" applyAlignment="1">
      <alignment horizontal="left" vertical="top" wrapText="1"/>
    </xf>
    <xf numFmtId="49" fontId="19" fillId="2" borderId="7" xfId="0" applyNumberFormat="1" applyFont="1" applyFill="1" applyBorder="1" applyAlignment="1">
      <alignment horizontal="center" vertical="center"/>
    </xf>
    <xf numFmtId="4" fontId="19" fillId="2" borderId="7" xfId="0" applyNumberFormat="1" applyFont="1" applyFill="1" applyBorder="1"/>
    <xf numFmtId="4" fontId="19" fillId="2" borderId="9" xfId="0" applyNumberFormat="1" applyFont="1" applyFill="1" applyBorder="1"/>
    <xf numFmtId="0" fontId="39" fillId="2" borderId="8" xfId="0" applyFont="1" applyFill="1" applyBorder="1" applyAlignment="1">
      <alignment horizontal="justify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49" fontId="19" fillId="2" borderId="8" xfId="1" applyNumberFormat="1" applyFont="1" applyFill="1" applyBorder="1" applyAlignment="1" applyProtection="1">
      <alignment horizontal="left" vertical="top" wrapText="1"/>
      <protection hidden="1"/>
    </xf>
    <xf numFmtId="169" fontId="39" fillId="2" borderId="8" xfId="0" applyNumberFormat="1" applyFont="1" applyFill="1" applyBorder="1" applyAlignment="1">
      <alignment horizontal="justify" vertical="top" wrapText="1"/>
    </xf>
    <xf numFmtId="49" fontId="18" fillId="2" borderId="7" xfId="0" applyNumberFormat="1" applyFont="1" applyFill="1" applyBorder="1" applyAlignment="1">
      <alignment horizontal="center" vertical="top" wrapText="1"/>
    </xf>
    <xf numFmtId="166" fontId="19" fillId="2" borderId="8" xfId="1" applyNumberFormat="1" applyFont="1" applyFill="1" applyBorder="1" applyAlignment="1" applyProtection="1">
      <alignment horizontal="left" vertical="top" wrapText="1"/>
      <protection hidden="1"/>
    </xf>
    <xf numFmtId="49" fontId="19" fillId="2" borderId="7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right" vertical="center" wrapText="1"/>
    </xf>
    <xf numFmtId="0" fontId="31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right"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right" vertical="center" wrapText="1"/>
    </xf>
    <xf numFmtId="0" fontId="34" fillId="2" borderId="8" xfId="0" applyFont="1" applyFill="1" applyBorder="1" applyAlignment="1">
      <alignment horizontal="left" vertical="top" wrapText="1"/>
    </xf>
    <xf numFmtId="167" fontId="34" fillId="2" borderId="7" xfId="0" applyNumberFormat="1" applyFont="1" applyFill="1" applyBorder="1" applyAlignment="1">
      <alignment vertical="top" wrapText="1"/>
    </xf>
    <xf numFmtId="168" fontId="34" fillId="2" borderId="7" xfId="0" applyNumberFormat="1" applyFont="1" applyFill="1" applyBorder="1" applyAlignment="1">
      <alignment vertical="top" wrapText="1"/>
    </xf>
    <xf numFmtId="166" fontId="34" fillId="2" borderId="7" xfId="0" applyNumberFormat="1" applyFont="1" applyFill="1" applyBorder="1" applyAlignment="1">
      <alignment vertical="top" wrapText="1"/>
    </xf>
    <xf numFmtId="4" fontId="34" fillId="2" borderId="7" xfId="0" applyNumberFormat="1" applyFont="1" applyFill="1" applyBorder="1" applyAlignment="1">
      <alignment vertical="top" wrapText="1"/>
    </xf>
    <xf numFmtId="0" fontId="39" fillId="2" borderId="8" xfId="0" applyFont="1" applyFill="1" applyBorder="1" applyAlignment="1">
      <alignment horizontal="left" vertical="top" wrapText="1"/>
    </xf>
    <xf numFmtId="0" fontId="35" fillId="2" borderId="8" xfId="0" applyFont="1" applyFill="1" applyBorder="1" applyAlignment="1">
      <alignment horizontal="left" vertical="top" wrapText="1"/>
    </xf>
    <xf numFmtId="168" fontId="35" fillId="2" borderId="7" xfId="0" applyNumberFormat="1" applyFont="1" applyFill="1" applyBorder="1" applyAlignment="1">
      <alignment vertical="top" wrapText="1"/>
    </xf>
    <xf numFmtId="166" fontId="35" fillId="2" borderId="7" xfId="0" applyNumberFormat="1" applyFont="1" applyFill="1" applyBorder="1" applyAlignment="1">
      <alignment vertical="top" wrapText="1"/>
    </xf>
    <xf numFmtId="168" fontId="19" fillId="2" borderId="7" xfId="1" applyNumberFormat="1" applyFont="1" applyFill="1" applyBorder="1" applyAlignment="1" applyProtection="1">
      <alignment vertical="top" wrapText="1"/>
      <protection hidden="1"/>
    </xf>
    <xf numFmtId="166" fontId="19" fillId="2" borderId="7" xfId="1" applyNumberFormat="1" applyFont="1" applyFill="1" applyBorder="1" applyAlignment="1" applyProtection="1">
      <alignment vertical="top" wrapText="1"/>
      <protection hidden="1"/>
    </xf>
    <xf numFmtId="0" fontId="36" fillId="2" borderId="8" xfId="0" applyFont="1" applyFill="1" applyBorder="1" applyAlignment="1">
      <alignment horizontal="left" vertical="top" wrapText="1"/>
    </xf>
    <xf numFmtId="167" fontId="36" fillId="2" borderId="7" xfId="0" applyNumberFormat="1" applyFont="1" applyFill="1" applyBorder="1" applyAlignment="1">
      <alignment vertical="top" wrapText="1"/>
    </xf>
    <xf numFmtId="168" fontId="36" fillId="2" borderId="7" xfId="0" applyNumberFormat="1" applyFont="1" applyFill="1" applyBorder="1" applyAlignment="1">
      <alignment vertical="top" wrapText="1"/>
    </xf>
    <xf numFmtId="166" fontId="36" fillId="2" borderId="7" xfId="0" applyNumberFormat="1" applyFont="1" applyFill="1" applyBorder="1" applyAlignment="1">
      <alignment vertical="top" wrapText="1"/>
    </xf>
    <xf numFmtId="169" fontId="39" fillId="2" borderId="8" xfId="0" applyNumberFormat="1" applyFont="1" applyFill="1" applyBorder="1" applyAlignment="1">
      <alignment horizontal="left" vertical="top" wrapText="1"/>
    </xf>
    <xf numFmtId="167" fontId="37" fillId="2" borderId="7" xfId="0" applyNumberFormat="1" applyFont="1" applyFill="1" applyBorder="1" applyAlignment="1">
      <alignment vertical="top" wrapText="1"/>
    </xf>
    <xf numFmtId="168" fontId="37" fillId="2" borderId="7" xfId="0" applyNumberFormat="1" applyFont="1" applyFill="1" applyBorder="1" applyAlignment="1">
      <alignment vertical="top" wrapText="1"/>
    </xf>
    <xf numFmtId="166" fontId="37" fillId="2" borderId="7" xfId="0" applyNumberFormat="1" applyFont="1" applyFill="1" applyBorder="1" applyAlignment="1">
      <alignment vertical="top" wrapText="1"/>
    </xf>
    <xf numFmtId="0" fontId="37" fillId="2" borderId="8" xfId="0" applyFont="1" applyFill="1" applyBorder="1" applyAlignment="1">
      <alignment horizontal="left" vertical="top" wrapText="1"/>
    </xf>
    <xf numFmtId="0" fontId="39" fillId="2" borderId="8" xfId="0" applyFont="1" applyFill="1" applyBorder="1" applyAlignment="1">
      <alignment horizontal="left" vertical="top"/>
    </xf>
    <xf numFmtId="0" fontId="38" fillId="2" borderId="8" xfId="0" applyFont="1" applyFill="1" applyBorder="1" applyAlignment="1">
      <alignment horizontal="left" vertical="top" wrapText="1"/>
    </xf>
    <xf numFmtId="4" fontId="36" fillId="2" borderId="7" xfId="0" applyNumberFormat="1" applyFont="1" applyFill="1" applyBorder="1" applyAlignment="1">
      <alignment vertical="top" wrapText="1"/>
    </xf>
    <xf numFmtId="4" fontId="19" fillId="2" borderId="7" xfId="1" applyNumberFormat="1" applyFont="1" applyFill="1" applyBorder="1" applyAlignment="1" applyProtection="1">
      <alignment vertical="top"/>
      <protection hidden="1"/>
    </xf>
    <xf numFmtId="167" fontId="19" fillId="2" borderId="7" xfId="1" applyNumberFormat="1" applyFont="1" applyFill="1" applyBorder="1" applyAlignment="1" applyProtection="1">
      <alignment vertical="top" wrapText="1"/>
      <protection hidden="1"/>
    </xf>
    <xf numFmtId="4" fontId="18" fillId="2" borderId="7" xfId="1" applyNumberFormat="1" applyFont="1" applyFill="1" applyBorder="1" applyAlignment="1" applyProtection="1">
      <alignment vertical="top"/>
      <protection hidden="1"/>
    </xf>
    <xf numFmtId="167" fontId="18" fillId="2" borderId="7" xfId="1" applyNumberFormat="1" applyFont="1" applyFill="1" applyBorder="1" applyAlignment="1" applyProtection="1">
      <alignment vertical="top" wrapText="1"/>
      <protection hidden="1"/>
    </xf>
    <xf numFmtId="168" fontId="35" fillId="2" borderId="7" xfId="0" applyNumberFormat="1" applyFont="1" applyFill="1" applyBorder="1" applyAlignment="1">
      <alignment horizontal="right" vertical="top" wrapText="1"/>
    </xf>
    <xf numFmtId="167" fontId="34" fillId="2" borderId="7" xfId="0" applyNumberFormat="1" applyFont="1" applyFill="1" applyBorder="1" applyAlignment="1">
      <alignment horizontal="right" vertical="top" wrapText="1"/>
    </xf>
    <xf numFmtId="168" fontId="34" fillId="2" borderId="7" xfId="0" applyNumberFormat="1" applyFont="1" applyFill="1" applyBorder="1" applyAlignment="1">
      <alignment horizontal="right" vertical="top" wrapText="1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4" fillId="2" borderId="0" xfId="1" applyFont="1" applyFill="1" applyAlignment="1">
      <alignment horizontal="justify" vertical="justify"/>
    </xf>
    <xf numFmtId="0" fontId="5" fillId="2" borderId="0" xfId="1" applyFont="1" applyFill="1" applyAlignment="1"/>
    <xf numFmtId="0" fontId="5" fillId="2" borderId="0" xfId="1" applyFont="1" applyFill="1" applyAlignment="1">
      <alignment horizontal="right"/>
    </xf>
    <xf numFmtId="0" fontId="6" fillId="2" borderId="0" xfId="0" quotePrefix="1" applyFont="1" applyFill="1" applyAlignment="1"/>
    <xf numFmtId="0" fontId="8" fillId="2" borderId="0" xfId="1" applyNumberFormat="1" applyFont="1" applyFill="1" applyAlignment="1" applyProtection="1">
      <alignment horizontal="justify" vertical="justify"/>
      <protection hidden="1"/>
    </xf>
    <xf numFmtId="0" fontId="7" fillId="2" borderId="0" xfId="1" applyNumberFormat="1" applyFont="1" applyFill="1" applyAlignment="1" applyProtection="1">
      <alignment horizontal="right" vertical="top"/>
      <protection hidden="1"/>
    </xf>
    <xf numFmtId="0" fontId="7" fillId="2" borderId="0" xfId="1" applyNumberFormat="1" applyFont="1" applyFill="1" applyAlignment="1" applyProtection="1">
      <alignment horizontal="center" vertical="top"/>
      <protection hidden="1"/>
    </xf>
    <xf numFmtId="4" fontId="5" fillId="2" borderId="0" xfId="1" applyNumberFormat="1" applyFont="1" applyFill="1" applyAlignment="1" applyProtection="1">
      <protection hidden="1"/>
    </xf>
    <xf numFmtId="4" fontId="5" fillId="2" borderId="0" xfId="1" applyNumberFormat="1" applyFont="1" applyFill="1" applyAlignment="1" applyProtection="1">
      <alignment horizontal="right"/>
      <protection hidden="1"/>
    </xf>
    <xf numFmtId="0" fontId="2" fillId="2" borderId="0" xfId="1" applyFont="1" applyFill="1" applyAlignment="1">
      <alignment wrapText="1"/>
    </xf>
    <xf numFmtId="167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6" fontId="19" fillId="2" borderId="7" xfId="1" applyNumberFormat="1" applyFont="1" applyFill="1" applyBorder="1" applyAlignment="1" applyProtection="1">
      <alignment horizontal="right" vertical="top" wrapText="1"/>
      <protection hidden="1"/>
    </xf>
    <xf numFmtId="4" fontId="19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9" xfId="1" applyNumberFormat="1" applyFont="1" applyFill="1" applyBorder="1" applyAlignment="1" applyProtection="1">
      <alignment horizontal="right" vertical="top" wrapText="1"/>
      <protection hidden="1"/>
    </xf>
    <xf numFmtId="0" fontId="39" fillId="2" borderId="8" xfId="1" applyNumberFormat="1" applyFont="1" applyFill="1" applyBorder="1" applyAlignment="1" applyProtection="1">
      <alignment horizontal="left" vertical="top" wrapText="1"/>
      <protection hidden="1"/>
    </xf>
    <xf numFmtId="0" fontId="9" fillId="2" borderId="0" xfId="1" applyFont="1" applyFill="1" applyAlignment="1">
      <alignment wrapText="1"/>
    </xf>
    <xf numFmtId="0" fontId="9" fillId="2" borderId="0" xfId="1" applyFont="1" applyFill="1"/>
    <xf numFmtId="49" fontId="18" fillId="2" borderId="8" xfId="1" applyNumberFormat="1" applyFont="1" applyFill="1" applyBorder="1" applyAlignment="1" applyProtection="1">
      <alignment horizontal="left" vertical="top" wrapText="1"/>
      <protection hidden="1"/>
    </xf>
    <xf numFmtId="49" fontId="39" fillId="2" borderId="8" xfId="1" applyNumberFormat="1" applyFont="1" applyFill="1" applyBorder="1" applyAlignment="1" applyProtection="1">
      <alignment horizontal="left" vertical="top" wrapText="1"/>
      <protection hidden="1"/>
    </xf>
    <xf numFmtId="167" fontId="36" fillId="2" borderId="7" xfId="1" applyNumberFormat="1" applyFont="1" applyFill="1" applyBorder="1" applyAlignment="1" applyProtection="1">
      <alignment horizontal="right" vertical="top" wrapText="1"/>
      <protection hidden="1"/>
    </xf>
    <xf numFmtId="4" fontId="19" fillId="2" borderId="7" xfId="1" applyNumberFormat="1" applyFont="1" applyFill="1" applyBorder="1" applyAlignment="1" applyProtection="1">
      <alignment horizontal="right" vertical="top"/>
      <protection hidden="1"/>
    </xf>
    <xf numFmtId="4" fontId="19" fillId="2" borderId="9" xfId="1" applyNumberFormat="1" applyFont="1" applyFill="1" applyBorder="1" applyAlignment="1" applyProtection="1">
      <alignment horizontal="right" vertical="top"/>
      <protection hidden="1"/>
    </xf>
    <xf numFmtId="166" fontId="39" fillId="2" borderId="8" xfId="1" applyNumberFormat="1" applyFont="1" applyFill="1" applyBorder="1" applyAlignment="1" applyProtection="1">
      <alignment horizontal="left" vertical="top" wrapText="1"/>
      <protection hidden="1"/>
    </xf>
    <xf numFmtId="0" fontId="18" fillId="2" borderId="8" xfId="2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Font="1" applyFill="1" applyAlignment="1" applyProtection="1">
      <alignment horizontal="justify" vertical="justify"/>
      <protection hidden="1"/>
    </xf>
    <xf numFmtId="0" fontId="5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right"/>
      <protection hidden="1"/>
    </xf>
    <xf numFmtId="0" fontId="5" fillId="2" borderId="0" xfId="1" applyFont="1" applyFill="1"/>
    <xf numFmtId="0" fontId="7" fillId="2" borderId="0" xfId="1" applyNumberFormat="1" applyFont="1" applyFill="1" applyAlignment="1" applyProtection="1">
      <alignment horizontal="center"/>
      <protection hidden="1"/>
    </xf>
    <xf numFmtId="0" fontId="5" fillId="2" borderId="0" xfId="2" applyNumberFormat="1" applyFont="1" applyFill="1" applyAlignment="1" applyProtection="1">
      <alignment horizontal="right"/>
      <protection hidden="1"/>
    </xf>
    <xf numFmtId="0" fontId="7" fillId="2" borderId="0" xfId="1" applyNumberFormat="1" applyFont="1" applyFill="1" applyAlignment="1" applyProtection="1">
      <alignment horizontal="right"/>
      <protection hidden="1"/>
    </xf>
    <xf numFmtId="0" fontId="0" fillId="2" borderId="0" xfId="0" applyFill="1" applyAlignment="1">
      <alignment horizontal="right"/>
    </xf>
    <xf numFmtId="170" fontId="5" fillId="2" borderId="0" xfId="2" applyNumberFormat="1" applyFont="1" applyFill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Alignment="1">
      <alignment horizontal="right"/>
    </xf>
    <xf numFmtId="0" fontId="19" fillId="2" borderId="15" xfId="1" applyNumberFormat="1" applyFont="1" applyFill="1" applyBorder="1" applyAlignment="1" applyProtection="1">
      <alignment horizontal="right" vertical="top" wrapText="1"/>
      <protection hidden="1"/>
    </xf>
    <xf numFmtId="0" fontId="19" fillId="2" borderId="16" xfId="1" applyNumberFormat="1" applyFont="1" applyFill="1" applyBorder="1" applyAlignment="1" applyProtection="1">
      <alignment horizontal="right" vertical="top" wrapText="1"/>
      <protection hidden="1"/>
    </xf>
    <xf numFmtId="0" fontId="18" fillId="2" borderId="7" xfId="1" applyNumberFormat="1" applyFont="1" applyFill="1" applyBorder="1" applyAlignment="1" applyProtection="1">
      <alignment horizontal="center" wrapText="1"/>
      <protection hidden="1"/>
    </xf>
    <xf numFmtId="0" fontId="18" fillId="2" borderId="9" xfId="1" applyNumberFormat="1" applyFont="1" applyFill="1" applyBorder="1" applyAlignment="1" applyProtection="1">
      <alignment horizontal="center" wrapText="1"/>
      <protection hidden="1"/>
    </xf>
    <xf numFmtId="49" fontId="19" fillId="2" borderId="7" xfId="1" applyNumberFormat="1" applyFont="1" applyFill="1" applyBorder="1" applyAlignment="1" applyProtection="1">
      <alignment horizontal="right" vertical="top" wrapText="1"/>
      <protection hidden="1"/>
    </xf>
    <xf numFmtId="2" fontId="19" fillId="2" borderId="7" xfId="1" applyNumberFormat="1" applyFont="1" applyFill="1" applyBorder="1" applyAlignment="1" applyProtection="1">
      <alignment horizontal="right" vertical="top" wrapText="1"/>
      <protection hidden="1"/>
    </xf>
    <xf numFmtId="2" fontId="18" fillId="2" borderId="9" xfId="1" applyNumberFormat="1" applyFont="1" applyFill="1" applyBorder="1" applyAlignment="1" applyProtection="1">
      <alignment horizontal="right" vertical="top" wrapText="1"/>
      <protection hidden="1"/>
    </xf>
    <xf numFmtId="2" fontId="19" fillId="2" borderId="9" xfId="1" applyNumberFormat="1" applyFont="1" applyFill="1" applyBorder="1" applyAlignment="1" applyProtection="1">
      <alignment horizontal="right" vertical="top" wrapText="1"/>
      <protection hidden="1"/>
    </xf>
    <xf numFmtId="0" fontId="18" fillId="2" borderId="22" xfId="1" applyNumberFormat="1" applyFont="1" applyFill="1" applyBorder="1" applyAlignment="1" applyProtection="1">
      <alignment horizontal="left" vertical="top" wrapText="1"/>
      <protection hidden="1"/>
    </xf>
    <xf numFmtId="168" fontId="18" fillId="2" borderId="23" xfId="1" applyNumberFormat="1" applyFont="1" applyFill="1" applyBorder="1" applyAlignment="1" applyProtection="1">
      <alignment horizontal="right" vertical="top" wrapText="1"/>
      <protection hidden="1"/>
    </xf>
    <xf numFmtId="49" fontId="18" fillId="2" borderId="23" xfId="1" applyNumberFormat="1" applyFont="1" applyFill="1" applyBorder="1" applyAlignment="1" applyProtection="1">
      <alignment horizontal="right" vertical="top" wrapText="1"/>
      <protection hidden="1"/>
    </xf>
    <xf numFmtId="4" fontId="18" fillId="2" borderId="23" xfId="1" applyNumberFormat="1" applyFont="1" applyFill="1" applyBorder="1" applyAlignment="1" applyProtection="1">
      <alignment horizontal="right" vertical="top"/>
      <protection hidden="1"/>
    </xf>
    <xf numFmtId="0" fontId="18" fillId="2" borderId="20" xfId="1" applyNumberFormat="1" applyFont="1" applyFill="1" applyBorder="1" applyAlignment="1" applyProtection="1">
      <alignment horizontal="left" vertical="top" wrapText="1"/>
      <protection hidden="1"/>
    </xf>
    <xf numFmtId="168" fontId="18" fillId="2" borderId="13" xfId="1" applyNumberFormat="1" applyFont="1" applyFill="1" applyBorder="1" applyAlignment="1" applyProtection="1">
      <alignment horizontal="right" vertical="top" wrapText="1"/>
      <protection hidden="1"/>
    </xf>
    <xf numFmtId="49" fontId="18" fillId="2" borderId="13" xfId="1" applyNumberFormat="1" applyFont="1" applyFill="1" applyBorder="1" applyAlignment="1" applyProtection="1">
      <alignment horizontal="right" vertical="top" wrapText="1"/>
      <protection hidden="1"/>
    </xf>
    <xf numFmtId="2" fontId="18" fillId="2" borderId="13" xfId="1" applyNumberFormat="1" applyFont="1" applyFill="1" applyBorder="1" applyAlignment="1" applyProtection="1">
      <alignment horizontal="right" vertical="top" wrapText="1"/>
      <protection hidden="1"/>
    </xf>
    <xf numFmtId="2" fontId="18" fillId="2" borderId="21" xfId="1" applyNumberFormat="1" applyFont="1" applyFill="1" applyBorder="1" applyAlignment="1" applyProtection="1">
      <alignment horizontal="right" vertical="top" wrapText="1"/>
      <protection hidden="1"/>
    </xf>
    <xf numFmtId="0" fontId="18" fillId="2" borderId="19" xfId="1" applyNumberFormat="1" applyFont="1" applyFill="1" applyBorder="1" applyAlignment="1" applyProtection="1">
      <alignment horizontal="left" vertical="top" wrapText="1"/>
      <protection hidden="1"/>
    </xf>
    <xf numFmtId="49" fontId="18" fillId="2" borderId="10" xfId="1" applyNumberFormat="1" applyFont="1" applyFill="1" applyBorder="1" applyAlignment="1" applyProtection="1">
      <alignment horizontal="right" vertical="top" wrapText="1"/>
      <protection hidden="1"/>
    </xf>
    <xf numFmtId="2" fontId="18" fillId="2" borderId="10" xfId="1" applyNumberFormat="1" applyFont="1" applyFill="1" applyBorder="1" applyAlignment="1" applyProtection="1">
      <alignment horizontal="right" vertical="top" wrapText="1"/>
      <protection hidden="1"/>
    </xf>
    <xf numFmtId="2" fontId="18" fillId="2" borderId="12" xfId="1" applyNumberFormat="1" applyFont="1" applyFill="1" applyBorder="1" applyAlignment="1" applyProtection="1">
      <alignment horizontal="right" vertical="top" wrapText="1"/>
      <protection hidden="1"/>
    </xf>
    <xf numFmtId="168" fontId="18" fillId="2" borderId="11" xfId="1" applyNumberFormat="1" applyFont="1" applyFill="1" applyBorder="1" applyAlignment="1" applyProtection="1">
      <alignment horizontal="right" vertical="top" wrapText="1"/>
      <protection hidden="1"/>
    </xf>
    <xf numFmtId="49" fontId="18" fillId="2" borderId="11" xfId="1" applyNumberFormat="1" applyFont="1" applyFill="1" applyBorder="1" applyAlignment="1" applyProtection="1">
      <alignment horizontal="right" vertical="top" wrapText="1"/>
      <protection hidden="1"/>
    </xf>
    <xf numFmtId="4" fontId="18" fillId="2" borderId="11" xfId="1" applyNumberFormat="1" applyFont="1" applyFill="1" applyBorder="1" applyAlignment="1" applyProtection="1">
      <alignment horizontal="right" vertical="top"/>
      <protection hidden="1"/>
    </xf>
    <xf numFmtId="0" fontId="33" fillId="2" borderId="8" xfId="2" applyFont="1" applyFill="1" applyBorder="1" applyAlignment="1">
      <alignment horizontal="right" vertical="top" wrapText="1"/>
    </xf>
    <xf numFmtId="0" fontId="33" fillId="2" borderId="7" xfId="2" applyFont="1" applyFill="1" applyBorder="1" applyAlignment="1">
      <alignment horizontal="left" vertical="top" wrapText="1"/>
    </xf>
    <xf numFmtId="165" fontId="33" fillId="2" borderId="7" xfId="2" applyNumberFormat="1" applyFont="1" applyFill="1" applyBorder="1" applyAlignment="1">
      <alignment horizontal="right" vertical="top" wrapText="1"/>
    </xf>
    <xf numFmtId="49" fontId="20" fillId="2" borderId="17" xfId="2" applyNumberFormat="1" applyFont="1" applyFill="1" applyBorder="1" applyAlignment="1">
      <alignment horizontal="right" vertical="top" wrapText="1"/>
    </xf>
    <xf numFmtId="0" fontId="20" fillId="2" borderId="11" xfId="2" applyFont="1" applyFill="1" applyBorder="1" applyAlignment="1">
      <alignment horizontal="left" vertical="top" wrapText="1"/>
    </xf>
    <xf numFmtId="165" fontId="20" fillId="2" borderId="11" xfId="2" applyNumberFormat="1" applyFont="1" applyFill="1" applyBorder="1" applyAlignment="1">
      <alignment horizontal="right" vertical="top" wrapText="1"/>
    </xf>
    <xf numFmtId="165" fontId="20" fillId="2" borderId="18" xfId="2" applyNumberFormat="1" applyFont="1" applyFill="1" applyBorder="1" applyAlignment="1">
      <alignment horizontal="right" vertical="top" wrapText="1"/>
    </xf>
    <xf numFmtId="167" fontId="19" fillId="2" borderId="7" xfId="0" applyNumberFormat="1" applyFont="1" applyFill="1" applyBorder="1" applyAlignment="1">
      <alignment vertical="top" wrapText="1"/>
    </xf>
    <xf numFmtId="166" fontId="34" fillId="2" borderId="11" xfId="0" applyNumberFormat="1" applyFont="1" applyFill="1" applyBorder="1" applyAlignment="1">
      <alignment horizontal="right" vertical="top" wrapText="1"/>
    </xf>
    <xf numFmtId="168" fontId="18" fillId="2" borderId="10" xfId="1" applyNumberFormat="1" applyFont="1" applyFill="1" applyBorder="1" applyAlignment="1" applyProtection="1">
      <alignment horizontal="right" vertical="top" wrapText="1"/>
      <protection hidden="1"/>
    </xf>
    <xf numFmtId="0" fontId="11" fillId="3" borderId="0" xfId="0" applyFont="1" applyFill="1" applyAlignment="1">
      <alignment horizontal="right"/>
    </xf>
    <xf numFmtId="0" fontId="40" fillId="0" borderId="0" xfId="0" applyFont="1" applyAlignment="1">
      <alignment wrapText="1"/>
    </xf>
    <xf numFmtId="0" fontId="13" fillId="2" borderId="0" xfId="0" quotePrefix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1" fillId="3" borderId="0" xfId="0" applyFont="1" applyFill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2" borderId="0" xfId="0" applyFont="1" applyFill="1" applyAlignment="1">
      <alignment horizontal="center" vertical="distributed"/>
    </xf>
    <xf numFmtId="0" fontId="18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vertical="top" wrapText="1"/>
    </xf>
    <xf numFmtId="0" fontId="11" fillId="2" borderId="0" xfId="0" applyFont="1" applyFill="1" applyAlignment="1"/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8" fillId="2" borderId="0" xfId="1" applyFont="1" applyFill="1" applyAlignment="1">
      <alignment horizontal="center" vertical="justify"/>
    </xf>
    <xf numFmtId="0" fontId="12" fillId="2" borderId="0" xfId="0" applyFont="1" applyFill="1" applyAlignment="1">
      <alignment horizontal="right" vertical="center"/>
    </xf>
    <xf numFmtId="0" fontId="7" fillId="2" borderId="0" xfId="1" applyNumberFormat="1" applyFont="1" applyFill="1" applyAlignment="1" applyProtection="1">
      <alignment horizontal="center" vertical="distributed"/>
      <protection hidden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25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5"/>
    <cellStyle name="Обычный 2 3" xfId="2"/>
    <cellStyle name="Обычный 2 7" xfId="3"/>
    <cellStyle name="Финансовый" xfId="4" builtinId="3"/>
  </cellStyles>
  <dxfs count="0"/>
  <tableStyles count="0" defaultTableStyle="TableStyleMedium2" defaultPivotStyle="PivotStyleLight16"/>
  <colors>
    <mruColors>
      <color rgb="FFD5F4FF"/>
      <color rgb="FFAFEAFF"/>
      <color rgb="FF9CC3E6"/>
      <color rgb="FF7DFFB8"/>
      <color rgb="FFFFFFDD"/>
      <color rgb="FFE0C1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35"/>
  <sheetViews>
    <sheetView zoomScale="90" zoomScaleNormal="90" workbookViewId="0">
      <selection activeCell="C4" sqref="C4:E4"/>
    </sheetView>
  </sheetViews>
  <sheetFormatPr defaultColWidth="9.140625" defaultRowHeight="12.75"/>
  <cols>
    <col min="1" max="1" width="35.28515625" style="141" customWidth="1"/>
    <col min="2" max="2" width="59.42578125" style="141" customWidth="1"/>
    <col min="3" max="3" width="16.42578125" style="141" customWidth="1"/>
    <col min="4" max="4" width="17" style="141" customWidth="1"/>
    <col min="5" max="5" width="15.85546875" style="141" customWidth="1"/>
    <col min="6" max="16384" width="9.140625" style="141"/>
  </cols>
  <sheetData>
    <row r="1" spans="1:5" ht="18.75">
      <c r="C1" s="142"/>
      <c r="D1" s="305" t="s">
        <v>69</v>
      </c>
      <c r="E1" s="306"/>
    </row>
    <row r="2" spans="1:5" ht="18.75">
      <c r="C2" s="142"/>
      <c r="D2" s="310" t="s">
        <v>417</v>
      </c>
      <c r="E2" s="310"/>
    </row>
    <row r="3" spans="1:5" ht="18.75">
      <c r="C3" s="142"/>
      <c r="D3" s="305" t="s">
        <v>287</v>
      </c>
      <c r="E3" s="306"/>
    </row>
    <row r="4" spans="1:5" ht="15.75">
      <c r="C4" s="310" t="s">
        <v>418</v>
      </c>
      <c r="D4" s="311"/>
      <c r="E4" s="311"/>
    </row>
    <row r="6" spans="1:5" ht="18.75">
      <c r="A6" s="307" t="s">
        <v>70</v>
      </c>
      <c r="B6" s="308"/>
      <c r="C6" s="308"/>
      <c r="D6" s="308"/>
      <c r="E6" s="308"/>
    </row>
    <row r="7" spans="1:5" ht="18.75">
      <c r="A7" s="309" t="s">
        <v>288</v>
      </c>
      <c r="B7" s="309"/>
      <c r="C7" s="309"/>
      <c r="D7" s="309"/>
      <c r="E7" s="309"/>
    </row>
    <row r="8" spans="1:5" ht="15.75">
      <c r="A8" s="144"/>
      <c r="B8" s="145"/>
      <c r="C8" s="145"/>
      <c r="D8" s="145"/>
      <c r="E8" s="146" t="s">
        <v>56</v>
      </c>
    </row>
    <row r="9" spans="1:5" ht="16.5" thickBot="1">
      <c r="A9" s="144"/>
      <c r="B9" s="145"/>
      <c r="C9" s="145"/>
      <c r="D9" s="145"/>
      <c r="E9" s="145"/>
    </row>
    <row r="10" spans="1:5" ht="94.5">
      <c r="A10" s="147" t="s">
        <v>71</v>
      </c>
      <c r="B10" s="148" t="s">
        <v>72</v>
      </c>
      <c r="C10" s="148" t="s">
        <v>191</v>
      </c>
      <c r="D10" s="148" t="s">
        <v>269</v>
      </c>
      <c r="E10" s="149" t="s">
        <v>289</v>
      </c>
    </row>
    <row r="11" spans="1:5" ht="31.5">
      <c r="A11" s="150" t="s">
        <v>327</v>
      </c>
      <c r="B11" s="151" t="s">
        <v>337</v>
      </c>
      <c r="C11" s="70">
        <f>C12</f>
        <v>922938.61000000034</v>
      </c>
      <c r="D11" s="70">
        <f>D12</f>
        <v>0</v>
      </c>
      <c r="E11" s="77">
        <f>E12</f>
        <v>0</v>
      </c>
    </row>
    <row r="12" spans="1:5" ht="31.5">
      <c r="A12" s="150" t="s">
        <v>328</v>
      </c>
      <c r="B12" s="151" t="s">
        <v>385</v>
      </c>
      <c r="C12" s="70">
        <f>C13+C19</f>
        <v>922938.61000000034</v>
      </c>
      <c r="D12" s="70">
        <f>D13+D19</f>
        <v>0</v>
      </c>
      <c r="E12" s="77">
        <f>E13+E19</f>
        <v>0</v>
      </c>
    </row>
    <row r="13" spans="1:5" ht="15.75">
      <c r="A13" s="150" t="s">
        <v>329</v>
      </c>
      <c r="B13" s="151" t="s">
        <v>74</v>
      </c>
      <c r="C13" s="70">
        <f>C14</f>
        <v>-6595500</v>
      </c>
      <c r="D13" s="70">
        <f t="shared" ref="C13:E15" si="0">D14</f>
        <v>-5710500</v>
      </c>
      <c r="E13" s="77">
        <f t="shared" si="0"/>
        <v>-6706090</v>
      </c>
    </row>
    <row r="14" spans="1:5" ht="15.75">
      <c r="A14" s="150" t="s">
        <v>330</v>
      </c>
      <c r="B14" s="151" t="s">
        <v>75</v>
      </c>
      <c r="C14" s="70">
        <f t="shared" si="0"/>
        <v>-6595500</v>
      </c>
      <c r="D14" s="70">
        <f t="shared" si="0"/>
        <v>-5710500</v>
      </c>
      <c r="E14" s="77">
        <f t="shared" si="0"/>
        <v>-6706090</v>
      </c>
    </row>
    <row r="15" spans="1:5" ht="31.5">
      <c r="A15" s="150" t="s">
        <v>331</v>
      </c>
      <c r="B15" s="151" t="s">
        <v>338</v>
      </c>
      <c r="C15" s="70">
        <f t="shared" si="0"/>
        <v>-6595500</v>
      </c>
      <c r="D15" s="70">
        <f t="shared" si="0"/>
        <v>-5710500</v>
      </c>
      <c r="E15" s="77">
        <f t="shared" si="0"/>
        <v>-6706090</v>
      </c>
    </row>
    <row r="16" spans="1:5" ht="31.5">
      <c r="A16" s="150" t="s">
        <v>332</v>
      </c>
      <c r="B16" s="151" t="s">
        <v>276</v>
      </c>
      <c r="C16" s="70">
        <f>-'Пр 2.'!C10</f>
        <v>-6595500</v>
      </c>
      <c r="D16" s="70">
        <f>-'Пр 2.'!D10</f>
        <v>-5710500</v>
      </c>
      <c r="E16" s="70">
        <f>-'Пр 2.'!E10</f>
        <v>-6706090</v>
      </c>
    </row>
    <row r="17" spans="1:5" ht="15.75">
      <c r="A17" s="150" t="s">
        <v>333</v>
      </c>
      <c r="B17" s="151" t="s">
        <v>76</v>
      </c>
      <c r="C17" s="70">
        <f t="shared" ref="C17:E19" si="1">C18</f>
        <v>7518438.6100000003</v>
      </c>
      <c r="D17" s="70">
        <f t="shared" si="1"/>
        <v>5710500</v>
      </c>
      <c r="E17" s="77">
        <f>E18</f>
        <v>6706090</v>
      </c>
    </row>
    <row r="18" spans="1:5" ht="15.75">
      <c r="A18" s="150" t="s">
        <v>334</v>
      </c>
      <c r="B18" s="151" t="s">
        <v>77</v>
      </c>
      <c r="C18" s="70">
        <f t="shared" si="1"/>
        <v>7518438.6100000003</v>
      </c>
      <c r="D18" s="70">
        <f t="shared" si="1"/>
        <v>5710500</v>
      </c>
      <c r="E18" s="77">
        <f t="shared" si="1"/>
        <v>6706090</v>
      </c>
    </row>
    <row r="19" spans="1:5" ht="31.5">
      <c r="A19" s="150" t="s">
        <v>335</v>
      </c>
      <c r="B19" s="151" t="s">
        <v>339</v>
      </c>
      <c r="C19" s="71">
        <f t="shared" si="1"/>
        <v>7518438.6100000003</v>
      </c>
      <c r="D19" s="71">
        <f t="shared" si="1"/>
        <v>5710500</v>
      </c>
      <c r="E19" s="78">
        <f t="shared" si="1"/>
        <v>6706090</v>
      </c>
    </row>
    <row r="20" spans="1:5" ht="31.5">
      <c r="A20" s="150" t="s">
        <v>336</v>
      </c>
      <c r="B20" s="151" t="s">
        <v>277</v>
      </c>
      <c r="C20" s="71">
        <f>'пр 5.'!G9</f>
        <v>7518438.6100000003</v>
      </c>
      <c r="D20" s="71">
        <f>'пр 5.'!H9</f>
        <v>5710500</v>
      </c>
      <c r="E20" s="71">
        <f>'пр 5.'!I9</f>
        <v>6706090</v>
      </c>
    </row>
    <row r="21" spans="1:5" ht="16.5" thickBot="1">
      <c r="A21" s="152" t="s">
        <v>219</v>
      </c>
      <c r="B21" s="153" t="s">
        <v>200</v>
      </c>
      <c r="C21" s="79">
        <v>0</v>
      </c>
      <c r="D21" s="79">
        <v>0</v>
      </c>
      <c r="E21" s="80">
        <v>0</v>
      </c>
    </row>
    <row r="22" spans="1:5" ht="18.75">
      <c r="A22" s="154"/>
      <c r="B22" s="155"/>
      <c r="C22" s="156"/>
      <c r="D22" s="156"/>
      <c r="E22" s="157"/>
    </row>
    <row r="23" spans="1:5" ht="18.75">
      <c r="A23" s="154"/>
      <c r="B23" s="155"/>
      <c r="C23" s="156"/>
      <c r="D23" s="156"/>
      <c r="E23" s="157"/>
    </row>
    <row r="24" spans="1:5">
      <c r="C24" s="158"/>
      <c r="D24" s="158"/>
      <c r="E24" s="158"/>
    </row>
    <row r="25" spans="1:5">
      <c r="C25" s="158"/>
      <c r="D25" s="158"/>
      <c r="E25" s="158"/>
    </row>
    <row r="26" spans="1:5">
      <c r="C26" s="158"/>
      <c r="D26" s="158"/>
      <c r="E26" s="158"/>
    </row>
    <row r="27" spans="1:5">
      <c r="C27" s="158"/>
      <c r="D27" s="158"/>
      <c r="E27" s="158"/>
    </row>
    <row r="28" spans="1:5">
      <c r="C28" s="158"/>
      <c r="D28" s="158"/>
      <c r="E28" s="158"/>
    </row>
    <row r="29" spans="1:5">
      <c r="C29" s="158"/>
      <c r="D29" s="158"/>
      <c r="E29" s="158"/>
    </row>
    <row r="30" spans="1:5">
      <c r="C30" s="158"/>
      <c r="D30" s="158"/>
      <c r="E30" s="158"/>
    </row>
    <row r="31" spans="1:5">
      <c r="C31" s="158"/>
      <c r="D31" s="158"/>
      <c r="E31" s="158"/>
    </row>
    <row r="32" spans="1:5">
      <c r="C32" s="158"/>
      <c r="D32" s="158"/>
      <c r="E32" s="158"/>
    </row>
    <row r="33" spans="3:5">
      <c r="C33" s="158"/>
      <c r="D33" s="158"/>
      <c r="E33" s="158"/>
    </row>
    <row r="34" spans="3:5">
      <c r="C34" s="158"/>
      <c r="D34" s="158"/>
      <c r="E34" s="158"/>
    </row>
    <row r="35" spans="3:5">
      <c r="C35" s="158"/>
      <c r="D35" s="158"/>
      <c r="E35" s="158"/>
    </row>
  </sheetData>
  <mergeCells count="4">
    <mergeCell ref="A6:E6"/>
    <mergeCell ref="A7:E7"/>
    <mergeCell ref="D2:E2"/>
    <mergeCell ref="C4:E4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C17" sqref="C17"/>
    </sheetView>
  </sheetViews>
  <sheetFormatPr defaultRowHeight="12.75"/>
  <cols>
    <col min="1" max="1" width="17.42578125" customWidth="1"/>
    <col min="2" max="2" width="24.5703125" customWidth="1"/>
    <col min="3" max="3" width="73.42578125" customWidth="1"/>
  </cols>
  <sheetData>
    <row r="1" spans="1:3" ht="18.75">
      <c r="C1" s="3" t="s">
        <v>78</v>
      </c>
    </row>
    <row r="2" spans="1:3" ht="18.75">
      <c r="C2" s="3" t="s">
        <v>79</v>
      </c>
    </row>
    <row r="3" spans="1:3" ht="18.75">
      <c r="C3" s="3" t="s">
        <v>154</v>
      </c>
    </row>
    <row r="4" spans="1:3" ht="18.75">
      <c r="C4" s="3" t="s">
        <v>155</v>
      </c>
    </row>
    <row r="5" spans="1:3" ht="18.75">
      <c r="A5" s="4"/>
    </row>
    <row r="6" spans="1:3" ht="18.75">
      <c r="A6" s="4"/>
    </row>
    <row r="7" spans="1:3" ht="18.75">
      <c r="A7" s="312" t="s">
        <v>82</v>
      </c>
      <c r="B7" s="312"/>
      <c r="C7" s="312"/>
    </row>
    <row r="8" spans="1:3" ht="18.75">
      <c r="A8" s="312" t="s">
        <v>83</v>
      </c>
      <c r="B8" s="312"/>
      <c r="C8" s="312"/>
    </row>
    <row r="9" spans="1:3" ht="19.5" thickBot="1">
      <c r="A9" s="1"/>
    </row>
    <row r="10" spans="1:3" ht="25.5" customHeight="1" thickBot="1">
      <c r="A10" s="6" t="s">
        <v>80</v>
      </c>
      <c r="B10" s="7" t="s">
        <v>58</v>
      </c>
      <c r="C10" s="7" t="s">
        <v>57</v>
      </c>
    </row>
    <row r="11" spans="1:3" ht="19.5" thickBot="1">
      <c r="A11" s="8" t="s">
        <v>81</v>
      </c>
      <c r="B11" s="9">
        <v>120</v>
      </c>
      <c r="C11" s="10" t="s">
        <v>153</v>
      </c>
    </row>
    <row r="12" spans="1:3" ht="18.75">
      <c r="A12" s="11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topLeftCell="A7" workbookViewId="0">
      <selection activeCell="C18" sqref="C18"/>
    </sheetView>
  </sheetViews>
  <sheetFormatPr defaultRowHeight="12.75"/>
  <cols>
    <col min="1" max="1" width="16.85546875" customWidth="1"/>
    <col min="2" max="2" width="37.85546875" customWidth="1"/>
    <col min="3" max="3" width="91.5703125" customWidth="1"/>
  </cols>
  <sheetData>
    <row r="1" spans="1:3" ht="18.75">
      <c r="A1" s="4"/>
      <c r="C1" s="20" t="s">
        <v>84</v>
      </c>
    </row>
    <row r="2" spans="1:3" ht="18.75">
      <c r="A2" s="4"/>
      <c r="C2" s="20" t="s">
        <v>79</v>
      </c>
    </row>
    <row r="3" spans="1:3" ht="18.75">
      <c r="A3" s="4" t="s">
        <v>119</v>
      </c>
      <c r="C3" s="20" t="s">
        <v>161</v>
      </c>
    </row>
    <row r="4" spans="1:3" ht="18.75">
      <c r="A4" s="4" t="s">
        <v>120</v>
      </c>
      <c r="C4" s="20" t="s">
        <v>162</v>
      </c>
    </row>
    <row r="5" spans="1:3" ht="18.75">
      <c r="A5" s="4"/>
    </row>
    <row r="6" spans="1:3" ht="18.75" customHeight="1">
      <c r="A6" s="313" t="s">
        <v>85</v>
      </c>
      <c r="B6" s="313"/>
      <c r="C6" s="313"/>
    </row>
    <row r="7" spans="1:3" ht="18.75" customHeight="1">
      <c r="A7" s="313"/>
      <c r="B7" s="313"/>
      <c r="C7" s="313"/>
    </row>
    <row r="8" spans="1:3" ht="15.75" thickBot="1">
      <c r="A8" s="18"/>
      <c r="B8" s="19"/>
      <c r="C8" s="19"/>
    </row>
    <row r="9" spans="1:3" ht="16.5" thickBot="1">
      <c r="A9" s="12" t="s">
        <v>58</v>
      </c>
      <c r="B9" s="13" t="s">
        <v>71</v>
      </c>
      <c r="C9" s="13" t="s">
        <v>57</v>
      </c>
    </row>
    <row r="10" spans="1:3" ht="35.1" customHeight="1" thickBot="1">
      <c r="A10" s="14">
        <v>120</v>
      </c>
      <c r="B10" s="15" t="s">
        <v>86</v>
      </c>
      <c r="C10" s="16" t="s">
        <v>160</v>
      </c>
    </row>
    <row r="11" spans="1:3" ht="68.25" customHeight="1" thickBot="1">
      <c r="A11" s="14">
        <v>120</v>
      </c>
      <c r="B11" s="17" t="s">
        <v>156</v>
      </c>
      <c r="C11" s="17" t="s">
        <v>87</v>
      </c>
    </row>
    <row r="12" spans="1:3" ht="61.5" customHeight="1" thickBot="1">
      <c r="A12" s="14">
        <v>120</v>
      </c>
      <c r="B12" s="17" t="s">
        <v>157</v>
      </c>
      <c r="C12" s="17" t="s">
        <v>32</v>
      </c>
    </row>
    <row r="13" spans="1:3" ht="60" customHeight="1" thickBot="1">
      <c r="A13" s="14">
        <v>120</v>
      </c>
      <c r="B13" s="17" t="s">
        <v>158</v>
      </c>
      <c r="C13" s="17" t="s">
        <v>88</v>
      </c>
    </row>
    <row r="14" spans="1:3" ht="66" customHeight="1" thickBot="1">
      <c r="A14" s="14">
        <v>120</v>
      </c>
      <c r="B14" s="17" t="s">
        <v>159</v>
      </c>
      <c r="C14" s="17" t="s">
        <v>89</v>
      </c>
    </row>
    <row r="15" spans="1:3" ht="35.1" customHeight="1" thickBot="1">
      <c r="A15" s="14">
        <v>120</v>
      </c>
      <c r="B15" s="17" t="s">
        <v>90</v>
      </c>
      <c r="C15" s="17" t="s">
        <v>91</v>
      </c>
    </row>
    <row r="16" spans="1:3" ht="66.75" customHeight="1" thickBot="1">
      <c r="A16" s="14">
        <v>120</v>
      </c>
      <c r="B16" s="17" t="s">
        <v>92</v>
      </c>
      <c r="C16" s="17" t="s">
        <v>93</v>
      </c>
    </row>
    <row r="17" spans="1:3" ht="61.5" customHeight="1" thickBot="1">
      <c r="A17" s="14">
        <v>120</v>
      </c>
      <c r="B17" s="17" t="s">
        <v>94</v>
      </c>
      <c r="C17" s="17" t="s">
        <v>95</v>
      </c>
    </row>
    <row r="18" spans="1:3" ht="69.75" customHeight="1" thickBot="1">
      <c r="A18" s="14">
        <v>120</v>
      </c>
      <c r="B18" s="17" t="s">
        <v>96</v>
      </c>
      <c r="C18" s="17" t="s">
        <v>97</v>
      </c>
    </row>
    <row r="19" spans="1:3" ht="70.5" customHeight="1" thickBot="1">
      <c r="A19" s="14">
        <v>120</v>
      </c>
      <c r="B19" s="17" t="s">
        <v>98</v>
      </c>
      <c r="C19" s="17" t="s">
        <v>99</v>
      </c>
    </row>
    <row r="20" spans="1:3" ht="35.1" customHeight="1" thickBot="1">
      <c r="A20" s="14">
        <v>120</v>
      </c>
      <c r="B20" s="17" t="s">
        <v>100</v>
      </c>
      <c r="C20" s="17" t="s">
        <v>101</v>
      </c>
    </row>
    <row r="21" spans="1:3" ht="35.1" customHeight="1" thickBot="1">
      <c r="A21" s="14">
        <v>120</v>
      </c>
      <c r="B21" s="17" t="s">
        <v>102</v>
      </c>
      <c r="C21" s="17" t="s">
        <v>103</v>
      </c>
    </row>
    <row r="22" spans="1:3" ht="35.1" customHeight="1" thickBot="1">
      <c r="A22" s="14">
        <v>120</v>
      </c>
      <c r="B22" s="17" t="s">
        <v>104</v>
      </c>
      <c r="C22" s="17" t="s">
        <v>105</v>
      </c>
    </row>
    <row r="23" spans="1:3" ht="35.1" customHeight="1" thickBot="1">
      <c r="A23" s="14">
        <v>120</v>
      </c>
      <c r="B23" s="15" t="s">
        <v>106</v>
      </c>
      <c r="C23" s="17" t="s">
        <v>107</v>
      </c>
    </row>
    <row r="24" spans="1:3" ht="35.1" customHeight="1" thickBot="1">
      <c r="A24" s="14">
        <v>120</v>
      </c>
      <c r="B24" s="15" t="s">
        <v>108</v>
      </c>
      <c r="C24" s="17" t="s">
        <v>109</v>
      </c>
    </row>
    <row r="25" spans="1:3" ht="35.1" customHeight="1" thickBot="1">
      <c r="A25" s="14">
        <v>120</v>
      </c>
      <c r="B25" s="15" t="s">
        <v>110</v>
      </c>
      <c r="C25" s="17" t="s">
        <v>111</v>
      </c>
    </row>
    <row r="26" spans="1:3" ht="35.1" customHeight="1" thickBot="1">
      <c r="A26" s="14">
        <v>120</v>
      </c>
      <c r="B26" s="15" t="s">
        <v>121</v>
      </c>
      <c r="C26" s="17" t="s">
        <v>112</v>
      </c>
    </row>
    <row r="27" spans="1:3" ht="35.1" customHeight="1" thickBot="1">
      <c r="A27" s="14">
        <v>120</v>
      </c>
      <c r="B27" s="15" t="s">
        <v>122</v>
      </c>
      <c r="C27" s="17" t="s">
        <v>113</v>
      </c>
    </row>
    <row r="28" spans="1:3" ht="35.1" customHeight="1" thickBot="1">
      <c r="A28" s="14">
        <v>120</v>
      </c>
      <c r="B28" s="15" t="s">
        <v>123</v>
      </c>
      <c r="C28" s="17" t="s">
        <v>114</v>
      </c>
    </row>
    <row r="29" spans="1:3" ht="35.1" customHeight="1" thickBot="1">
      <c r="A29" s="14">
        <v>120</v>
      </c>
      <c r="B29" s="15" t="s">
        <v>115</v>
      </c>
      <c r="C29" s="17" t="s">
        <v>116</v>
      </c>
    </row>
    <row r="30" spans="1:3" ht="35.1" customHeight="1" thickBot="1">
      <c r="A30" s="14">
        <v>120</v>
      </c>
      <c r="B30" s="15" t="s">
        <v>124</v>
      </c>
      <c r="C30" s="17" t="s">
        <v>41</v>
      </c>
    </row>
    <row r="31" spans="1:3" ht="35.1" customHeight="1" thickBot="1">
      <c r="A31" s="14">
        <v>120</v>
      </c>
      <c r="B31" s="15" t="s">
        <v>117</v>
      </c>
      <c r="C31" s="17" t="s">
        <v>118</v>
      </c>
    </row>
    <row r="32" spans="1:3" ht="15.75">
      <c r="A32" s="5"/>
    </row>
    <row r="33" spans="1:1" ht="15.75">
      <c r="A33" s="5"/>
    </row>
    <row r="34" spans="1:1" ht="15.75">
      <c r="A34" s="5"/>
    </row>
    <row r="35" spans="1:1" ht="15.75">
      <c r="A35" s="5"/>
    </row>
    <row r="36" spans="1:1" ht="15.75">
      <c r="A36" s="5"/>
    </row>
    <row r="37" spans="1:1" ht="15.75">
      <c r="A37" s="5"/>
    </row>
    <row r="38" spans="1:1" ht="15.75">
      <c r="A38" s="5"/>
    </row>
    <row r="39" spans="1:1" ht="15.75">
      <c r="A39" s="5"/>
    </row>
    <row r="40" spans="1:1" ht="15.75">
      <c r="A40" s="5"/>
    </row>
    <row r="41" spans="1:1" ht="15.75">
      <c r="A41" s="5"/>
    </row>
    <row r="42" spans="1:1" ht="15.75">
      <c r="A42" s="5"/>
    </row>
    <row r="43" spans="1:1" ht="15.75">
      <c r="A43" s="5"/>
    </row>
    <row r="44" spans="1:1" ht="15.75">
      <c r="A44" s="5"/>
    </row>
    <row r="45" spans="1:1" ht="15.75">
      <c r="A45" s="5"/>
    </row>
    <row r="46" spans="1:1" ht="15.75">
      <c r="A46" s="5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B30" sqref="B30"/>
    </sheetView>
  </sheetViews>
  <sheetFormatPr defaultRowHeight="12.75"/>
  <cols>
    <col min="1" max="1" width="13" customWidth="1"/>
    <col min="2" max="2" width="30" customWidth="1"/>
    <col min="3" max="3" width="90.85546875" customWidth="1"/>
  </cols>
  <sheetData>
    <row r="1" spans="1:3" ht="18.75">
      <c r="A1" s="4" t="s">
        <v>145</v>
      </c>
      <c r="C1" s="20" t="s">
        <v>146</v>
      </c>
    </row>
    <row r="2" spans="1:3" ht="18.75">
      <c r="A2" s="4"/>
      <c r="C2" s="20" t="s">
        <v>79</v>
      </c>
    </row>
    <row r="3" spans="1:3" ht="18.75">
      <c r="A3" s="4" t="s">
        <v>147</v>
      </c>
      <c r="C3" s="20" t="s">
        <v>161</v>
      </c>
    </row>
    <row r="4" spans="1:3" ht="18.75">
      <c r="A4" s="4" t="s">
        <v>148</v>
      </c>
      <c r="C4" s="20" t="s">
        <v>164</v>
      </c>
    </row>
    <row r="5" spans="1:3" ht="15.75">
      <c r="A5" s="5"/>
    </row>
    <row r="6" spans="1:3" ht="18.75">
      <c r="A6" s="2"/>
    </row>
    <row r="7" spans="1:3" ht="18.75" customHeight="1">
      <c r="A7" s="313" t="s">
        <v>125</v>
      </c>
      <c r="B7" s="313"/>
      <c r="C7" s="313"/>
    </row>
    <row r="8" spans="1:3" ht="18.75" customHeight="1">
      <c r="A8" s="313"/>
      <c r="B8" s="313"/>
      <c r="C8" s="313"/>
    </row>
    <row r="9" spans="1:3" ht="15">
      <c r="A9" s="23"/>
      <c r="B9" s="19"/>
      <c r="C9" s="19"/>
    </row>
    <row r="10" spans="1:3" ht="15.75" thickBot="1">
      <c r="A10" s="23"/>
      <c r="B10" s="19"/>
      <c r="C10" s="19"/>
    </row>
    <row r="11" spans="1:3" ht="112.5" customHeight="1">
      <c r="A11" s="21" t="s">
        <v>58</v>
      </c>
      <c r="B11" s="21" t="s">
        <v>126</v>
      </c>
      <c r="C11" s="21" t="s">
        <v>57</v>
      </c>
    </row>
    <row r="12" spans="1:3" ht="20.100000000000001" customHeight="1" thickBot="1">
      <c r="A12" s="14">
        <v>120</v>
      </c>
      <c r="B12" s="22" t="s">
        <v>127</v>
      </c>
      <c r="C12" s="17" t="s">
        <v>163</v>
      </c>
    </row>
    <row r="13" spans="1:3" ht="20.100000000000001" customHeight="1" thickBot="1">
      <c r="A13" s="14">
        <v>120</v>
      </c>
      <c r="B13" s="22" t="s">
        <v>128</v>
      </c>
      <c r="C13" s="17" t="s">
        <v>129</v>
      </c>
    </row>
    <row r="14" spans="1:3" ht="20.100000000000001" customHeight="1" thickBot="1">
      <c r="A14" s="14">
        <v>120</v>
      </c>
      <c r="B14" s="22" t="s">
        <v>130</v>
      </c>
      <c r="C14" s="17" t="s">
        <v>73</v>
      </c>
    </row>
    <row r="15" spans="1:3" ht="20.100000000000001" customHeight="1" thickBot="1">
      <c r="A15" s="14">
        <v>120</v>
      </c>
      <c r="B15" s="22" t="s">
        <v>131</v>
      </c>
      <c r="C15" s="17" t="s">
        <v>132</v>
      </c>
    </row>
    <row r="16" spans="1:3" ht="20.100000000000001" customHeight="1" thickBot="1">
      <c r="A16" s="14">
        <v>120</v>
      </c>
      <c r="B16" s="22" t="s">
        <v>133</v>
      </c>
      <c r="C16" s="17" t="s">
        <v>134</v>
      </c>
    </row>
    <row r="17" spans="1:3" ht="20.100000000000001" customHeight="1" thickBot="1">
      <c r="A17" s="14">
        <v>120</v>
      </c>
      <c r="B17" s="22" t="s">
        <v>135</v>
      </c>
      <c r="C17" s="17" t="s">
        <v>136</v>
      </c>
    </row>
    <row r="18" spans="1:3" ht="20.100000000000001" customHeight="1" thickBot="1">
      <c r="A18" s="14">
        <v>120</v>
      </c>
      <c r="B18" s="22" t="s">
        <v>137</v>
      </c>
      <c r="C18" s="17" t="s">
        <v>138</v>
      </c>
    </row>
    <row r="19" spans="1:3" ht="20.100000000000001" customHeight="1" thickBot="1">
      <c r="A19" s="14">
        <v>120</v>
      </c>
      <c r="B19" s="22" t="s">
        <v>139</v>
      </c>
      <c r="C19" s="17" t="s">
        <v>76</v>
      </c>
    </row>
    <row r="20" spans="1:3" ht="20.100000000000001" customHeight="1" thickBot="1">
      <c r="A20" s="14">
        <v>120</v>
      </c>
      <c r="B20" s="22" t="s">
        <v>140</v>
      </c>
      <c r="C20" s="17" t="s">
        <v>77</v>
      </c>
    </row>
    <row r="21" spans="1:3" ht="20.100000000000001" customHeight="1" thickBot="1">
      <c r="A21" s="14">
        <v>120</v>
      </c>
      <c r="B21" s="22" t="s">
        <v>141</v>
      </c>
      <c r="C21" s="17" t="s">
        <v>142</v>
      </c>
    </row>
    <row r="22" spans="1:3" ht="20.100000000000001" customHeight="1" thickBot="1">
      <c r="A22" s="14">
        <v>120</v>
      </c>
      <c r="B22" s="22" t="s">
        <v>143</v>
      </c>
      <c r="C22" s="17" t="s">
        <v>144</v>
      </c>
    </row>
    <row r="23" spans="1:3" ht="18.75">
      <c r="A23" s="2"/>
    </row>
    <row r="24" spans="1:3" ht="15.75">
      <c r="A24" s="5"/>
    </row>
    <row r="25" spans="1:3" ht="15.75">
      <c r="A25" s="5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79"/>
  <sheetViews>
    <sheetView view="pageBreakPreview" zoomScale="60" zoomScaleNormal="90" workbookViewId="0">
      <selection activeCell="D4" sqref="D4:E4"/>
    </sheetView>
  </sheetViews>
  <sheetFormatPr defaultColWidth="9.140625" defaultRowHeight="12.75"/>
  <cols>
    <col min="1" max="1" width="27.7109375" style="141" customWidth="1"/>
    <col min="2" max="2" width="73.140625" style="141" customWidth="1"/>
    <col min="3" max="4" width="14.28515625" style="141" customWidth="1"/>
    <col min="5" max="5" width="12.7109375" style="141" customWidth="1"/>
    <col min="6" max="16384" width="9.140625" style="141"/>
  </cols>
  <sheetData>
    <row r="1" spans="1:5" ht="18.75">
      <c r="A1" s="159"/>
      <c r="B1" s="159"/>
      <c r="C1" s="160"/>
      <c r="D1" s="160"/>
      <c r="E1" s="143" t="s">
        <v>78</v>
      </c>
    </row>
    <row r="2" spans="1:5" ht="18.75">
      <c r="A2" s="159"/>
      <c r="B2" s="159"/>
      <c r="C2" s="160"/>
      <c r="D2" s="160"/>
      <c r="E2" s="143" t="s">
        <v>417</v>
      </c>
    </row>
    <row r="3" spans="1:5" ht="18.75">
      <c r="A3" s="159"/>
      <c r="B3" s="159"/>
      <c r="C3" s="160"/>
      <c r="D3" s="160"/>
      <c r="E3" s="143" t="s">
        <v>287</v>
      </c>
    </row>
    <row r="4" spans="1:5" ht="18.75">
      <c r="A4" s="159"/>
      <c r="B4" s="159"/>
      <c r="C4" s="160"/>
      <c r="D4" s="315" t="s">
        <v>439</v>
      </c>
      <c r="E4" s="316"/>
    </row>
    <row r="5" spans="1:5" ht="18.75">
      <c r="A5" s="159"/>
      <c r="B5" s="159"/>
      <c r="C5" s="159"/>
      <c r="D5" s="159"/>
      <c r="E5" s="159"/>
    </row>
    <row r="6" spans="1:5" ht="35.450000000000003" customHeight="1">
      <c r="A6" s="159"/>
      <c r="B6" s="314" t="s">
        <v>425</v>
      </c>
      <c r="C6" s="314"/>
      <c r="D6" s="314"/>
      <c r="E6" s="159"/>
    </row>
    <row r="7" spans="1:5">
      <c r="A7" s="161"/>
      <c r="B7" s="161"/>
      <c r="C7" s="161"/>
      <c r="D7" s="161"/>
      <c r="E7" s="161"/>
    </row>
    <row r="8" spans="1:5" ht="13.5" thickBot="1">
      <c r="A8" s="161"/>
      <c r="B8" s="161"/>
      <c r="C8" s="161"/>
      <c r="D8" s="162"/>
      <c r="E8" s="162" t="s">
        <v>56</v>
      </c>
    </row>
    <row r="9" spans="1:5" ht="45.75" thickBot="1">
      <c r="A9" s="163" t="s">
        <v>201</v>
      </c>
      <c r="B9" s="164" t="s">
        <v>419</v>
      </c>
      <c r="C9" s="165">
        <v>2023</v>
      </c>
      <c r="D9" s="165">
        <v>2024</v>
      </c>
      <c r="E9" s="166">
        <v>2025</v>
      </c>
    </row>
    <row r="10" spans="1:5" ht="29.25" thickBot="1">
      <c r="A10" s="89" t="s">
        <v>1</v>
      </c>
      <c r="B10" s="90" t="s">
        <v>326</v>
      </c>
      <c r="C10" s="91">
        <f>C11+C54</f>
        <v>6595500</v>
      </c>
      <c r="D10" s="91">
        <f t="shared" ref="D10:E10" si="0">D11+D54</f>
        <v>5710500</v>
      </c>
      <c r="E10" s="91">
        <f t="shared" si="0"/>
        <v>6706090</v>
      </c>
    </row>
    <row r="11" spans="1:5" ht="16.149999999999999" customHeight="1">
      <c r="A11" s="94" t="s">
        <v>3</v>
      </c>
      <c r="B11" s="92" t="s">
        <v>2</v>
      </c>
      <c r="C11" s="93">
        <f>C12+C20+C30+C36+C50</f>
        <v>1752000</v>
      </c>
      <c r="D11" s="93">
        <f t="shared" ref="D11:E11" si="1">D12+D20+D30+D36+D50</f>
        <v>1869000</v>
      </c>
      <c r="E11" s="93">
        <f t="shared" si="1"/>
        <v>1934000</v>
      </c>
    </row>
    <row r="12" spans="1:5" ht="15" customHeight="1">
      <c r="A12" s="95" t="s">
        <v>5</v>
      </c>
      <c r="B12" s="83" t="s">
        <v>4</v>
      </c>
      <c r="C12" s="81">
        <f>C13</f>
        <v>176000</v>
      </c>
      <c r="D12" s="81">
        <v>218000</v>
      </c>
      <c r="E12" s="82">
        <v>240000</v>
      </c>
    </row>
    <row r="13" spans="1:5" ht="15.75" customHeight="1">
      <c r="A13" s="95" t="s">
        <v>7</v>
      </c>
      <c r="B13" s="83" t="s">
        <v>6</v>
      </c>
      <c r="C13" s="81">
        <f>C14+C16+C18</f>
        <v>176000</v>
      </c>
      <c r="D13" s="81">
        <f t="shared" ref="D13:E13" si="2">D14+D16+D18</f>
        <v>218000</v>
      </c>
      <c r="E13" s="81">
        <f t="shared" si="2"/>
        <v>240000</v>
      </c>
    </row>
    <row r="14" spans="1:5" ht="63.75" customHeight="1">
      <c r="A14" s="95" t="s">
        <v>9</v>
      </c>
      <c r="B14" s="83" t="s">
        <v>8</v>
      </c>
      <c r="C14" s="81">
        <f>C15</f>
        <v>168000</v>
      </c>
      <c r="D14" s="81">
        <f t="shared" ref="D14:E14" si="3">D15</f>
        <v>209000</v>
      </c>
      <c r="E14" s="81">
        <f t="shared" si="3"/>
        <v>231000</v>
      </c>
    </row>
    <row r="15" spans="1:5" ht="93" customHeight="1">
      <c r="A15" s="96" t="s">
        <v>178</v>
      </c>
      <c r="B15" s="83" t="s">
        <v>284</v>
      </c>
      <c r="C15" s="81">
        <v>168000</v>
      </c>
      <c r="D15" s="81">
        <v>209000</v>
      </c>
      <c r="E15" s="82">
        <v>231000</v>
      </c>
    </row>
    <row r="16" spans="1:5" ht="93" customHeight="1">
      <c r="A16" s="95" t="s">
        <v>311</v>
      </c>
      <c r="B16" s="83" t="s">
        <v>293</v>
      </c>
      <c r="C16" s="81">
        <f>C17</f>
        <v>2000</v>
      </c>
      <c r="D16" s="81">
        <f t="shared" ref="D16:E16" si="4">D17</f>
        <v>2000</v>
      </c>
      <c r="E16" s="81">
        <f t="shared" si="4"/>
        <v>2000</v>
      </c>
    </row>
    <row r="17" spans="1:5" ht="111.75" customHeight="1">
      <c r="A17" s="96" t="s">
        <v>312</v>
      </c>
      <c r="B17" s="83" t="s">
        <v>294</v>
      </c>
      <c r="C17" s="81">
        <v>2000</v>
      </c>
      <c r="D17" s="81">
        <v>2000</v>
      </c>
      <c r="E17" s="82">
        <v>2000</v>
      </c>
    </row>
    <row r="18" spans="1:5" ht="39" customHeight="1">
      <c r="A18" s="95" t="s">
        <v>193</v>
      </c>
      <c r="B18" s="83" t="s">
        <v>192</v>
      </c>
      <c r="C18" s="81">
        <f>C19</f>
        <v>6000</v>
      </c>
      <c r="D18" s="81">
        <f t="shared" ref="D18:E18" si="5">D19</f>
        <v>7000</v>
      </c>
      <c r="E18" s="81">
        <f t="shared" si="5"/>
        <v>7000</v>
      </c>
    </row>
    <row r="19" spans="1:5" ht="63.75" customHeight="1">
      <c r="A19" s="96" t="s">
        <v>194</v>
      </c>
      <c r="B19" s="83" t="s">
        <v>285</v>
      </c>
      <c r="C19" s="81">
        <v>6000</v>
      </c>
      <c r="D19" s="81">
        <v>7000</v>
      </c>
      <c r="E19" s="82">
        <v>7000</v>
      </c>
    </row>
    <row r="20" spans="1:5" ht="33.6" customHeight="1">
      <c r="A20" s="95" t="s">
        <v>11</v>
      </c>
      <c r="B20" s="83" t="s">
        <v>10</v>
      </c>
      <c r="C20" s="81">
        <f>C21</f>
        <v>722000</v>
      </c>
      <c r="D20" s="81">
        <f t="shared" ref="D20:E20" si="6">D21</f>
        <v>759000</v>
      </c>
      <c r="E20" s="81">
        <f t="shared" si="6"/>
        <v>795000</v>
      </c>
    </row>
    <row r="21" spans="1:5" ht="32.450000000000003" customHeight="1">
      <c r="A21" s="95" t="s">
        <v>13</v>
      </c>
      <c r="B21" s="83" t="s">
        <v>12</v>
      </c>
      <c r="C21" s="81">
        <f>C22+C24+C26+C28</f>
        <v>722000</v>
      </c>
      <c r="D21" s="81">
        <f t="shared" ref="D21:E21" si="7">D22+D24+D26+D28</f>
        <v>759000</v>
      </c>
      <c r="E21" s="81">
        <f t="shared" si="7"/>
        <v>795000</v>
      </c>
    </row>
    <row r="22" spans="1:5" ht="60">
      <c r="A22" s="96" t="s">
        <v>396</v>
      </c>
      <c r="B22" s="83" t="s">
        <v>14</v>
      </c>
      <c r="C22" s="81">
        <f>C23</f>
        <v>342000</v>
      </c>
      <c r="D22" s="81">
        <f t="shared" ref="D22:E22" si="8">D23</f>
        <v>362000</v>
      </c>
      <c r="E22" s="81">
        <f t="shared" si="8"/>
        <v>380000</v>
      </c>
    </row>
    <row r="23" spans="1:5" ht="90">
      <c r="A23" s="96" t="s">
        <v>397</v>
      </c>
      <c r="B23" s="83" t="s">
        <v>179</v>
      </c>
      <c r="C23" s="81">
        <v>342000</v>
      </c>
      <c r="D23" s="81">
        <v>362000</v>
      </c>
      <c r="E23" s="82">
        <v>380000</v>
      </c>
    </row>
    <row r="24" spans="1:5" ht="75">
      <c r="A24" s="96" t="s">
        <v>398</v>
      </c>
      <c r="B24" s="83" t="s">
        <v>15</v>
      </c>
      <c r="C24" s="81">
        <f>C25</f>
        <v>2000</v>
      </c>
      <c r="D24" s="81">
        <f t="shared" ref="D24:E24" si="9">D25</f>
        <v>2000</v>
      </c>
      <c r="E24" s="81">
        <f t="shared" si="9"/>
        <v>3000</v>
      </c>
    </row>
    <row r="25" spans="1:5" ht="105">
      <c r="A25" s="96" t="s">
        <v>399</v>
      </c>
      <c r="B25" s="83" t="s">
        <v>180</v>
      </c>
      <c r="C25" s="81">
        <v>2000</v>
      </c>
      <c r="D25" s="81">
        <v>2000</v>
      </c>
      <c r="E25" s="82">
        <v>3000</v>
      </c>
    </row>
    <row r="26" spans="1:5" ht="64.5" customHeight="1">
      <c r="A26" s="96" t="s">
        <v>400</v>
      </c>
      <c r="B26" s="83" t="s">
        <v>16</v>
      </c>
      <c r="C26" s="81">
        <f>C27</f>
        <v>423000</v>
      </c>
      <c r="D26" s="81">
        <f t="shared" ref="D26:E26" si="10">D27</f>
        <v>442000</v>
      </c>
      <c r="E26" s="81">
        <f t="shared" si="10"/>
        <v>459000</v>
      </c>
    </row>
    <row r="27" spans="1:5" ht="96" customHeight="1">
      <c r="A27" s="96" t="s">
        <v>401</v>
      </c>
      <c r="B27" s="83" t="s">
        <v>181</v>
      </c>
      <c r="C27" s="81">
        <v>423000</v>
      </c>
      <c r="D27" s="81">
        <v>442000</v>
      </c>
      <c r="E27" s="82">
        <v>459000</v>
      </c>
    </row>
    <row r="28" spans="1:5" ht="63" customHeight="1">
      <c r="A28" s="96" t="s">
        <v>402</v>
      </c>
      <c r="B28" s="83" t="s">
        <v>17</v>
      </c>
      <c r="C28" s="81">
        <f>C29</f>
        <v>-45000</v>
      </c>
      <c r="D28" s="81">
        <f t="shared" ref="D28:E28" si="11">D29</f>
        <v>-47000</v>
      </c>
      <c r="E28" s="81">
        <f t="shared" si="11"/>
        <v>-47000</v>
      </c>
    </row>
    <row r="29" spans="1:5" ht="92.25" customHeight="1">
      <c r="A29" s="96" t="s">
        <v>403</v>
      </c>
      <c r="B29" s="83" t="s">
        <v>182</v>
      </c>
      <c r="C29" s="81">
        <v>-45000</v>
      </c>
      <c r="D29" s="81">
        <v>-47000</v>
      </c>
      <c r="E29" s="82">
        <v>-47000</v>
      </c>
    </row>
    <row r="30" spans="1:5" ht="17.45" customHeight="1">
      <c r="A30" s="95" t="s">
        <v>19</v>
      </c>
      <c r="B30" s="83" t="s">
        <v>18</v>
      </c>
      <c r="C30" s="81">
        <f>C31</f>
        <v>15000</v>
      </c>
      <c r="D30" s="81">
        <f t="shared" ref="D30:E32" si="12">D31</f>
        <v>16000</v>
      </c>
      <c r="E30" s="81">
        <f t="shared" si="12"/>
        <v>16000</v>
      </c>
    </row>
    <row r="31" spans="1:5" ht="18" customHeight="1">
      <c r="A31" s="95" t="s">
        <v>184</v>
      </c>
      <c r="B31" s="83" t="s">
        <v>183</v>
      </c>
      <c r="C31" s="81">
        <f>C32</f>
        <v>15000</v>
      </c>
      <c r="D31" s="81">
        <f t="shared" si="12"/>
        <v>16000</v>
      </c>
      <c r="E31" s="81">
        <f t="shared" si="12"/>
        <v>16000</v>
      </c>
    </row>
    <row r="32" spans="1:5" ht="18.600000000000001" customHeight="1">
      <c r="A32" s="95" t="s">
        <v>185</v>
      </c>
      <c r="B32" s="83" t="s">
        <v>183</v>
      </c>
      <c r="C32" s="81">
        <f>C33</f>
        <v>15000</v>
      </c>
      <c r="D32" s="81">
        <f t="shared" si="12"/>
        <v>16000</v>
      </c>
      <c r="E32" s="81">
        <f t="shared" si="12"/>
        <v>16000</v>
      </c>
    </row>
    <row r="33" spans="1:5" ht="34.5" customHeight="1">
      <c r="A33" s="96" t="s">
        <v>186</v>
      </c>
      <c r="B33" s="83" t="s">
        <v>275</v>
      </c>
      <c r="C33" s="81">
        <v>15000</v>
      </c>
      <c r="D33" s="81">
        <v>16000</v>
      </c>
      <c r="E33" s="82">
        <v>16000</v>
      </c>
    </row>
    <row r="34" spans="1:5" ht="30" hidden="1">
      <c r="A34" s="95" t="s">
        <v>313</v>
      </c>
      <c r="B34" s="83" t="s">
        <v>295</v>
      </c>
      <c r="C34" s="81">
        <v>0</v>
      </c>
      <c r="D34" s="81">
        <v>0</v>
      </c>
      <c r="E34" s="82">
        <v>0</v>
      </c>
    </row>
    <row r="35" spans="1:5" ht="45" hidden="1">
      <c r="A35" s="96" t="s">
        <v>314</v>
      </c>
      <c r="B35" s="83" t="s">
        <v>296</v>
      </c>
      <c r="C35" s="81">
        <v>0</v>
      </c>
      <c r="D35" s="81">
        <v>0</v>
      </c>
      <c r="E35" s="82">
        <v>0</v>
      </c>
    </row>
    <row r="36" spans="1:5" ht="14.45" customHeight="1">
      <c r="A36" s="95" t="s">
        <v>21</v>
      </c>
      <c r="B36" s="83" t="s">
        <v>20</v>
      </c>
      <c r="C36" s="81">
        <f>C37+C40</f>
        <v>774000</v>
      </c>
      <c r="D36" s="81">
        <f t="shared" ref="D36:E36" si="13">D37+D40</f>
        <v>876000</v>
      </c>
      <c r="E36" s="81">
        <f t="shared" si="13"/>
        <v>883000</v>
      </c>
    </row>
    <row r="37" spans="1:5" ht="19.149999999999999" customHeight="1">
      <c r="A37" s="95" t="s">
        <v>23</v>
      </c>
      <c r="B37" s="83" t="s">
        <v>22</v>
      </c>
      <c r="C37" s="81">
        <f>C38</f>
        <v>17000</v>
      </c>
      <c r="D37" s="81">
        <f t="shared" ref="D37:E38" si="14">D38</f>
        <v>17000</v>
      </c>
      <c r="E37" s="81">
        <f t="shared" si="14"/>
        <v>17000</v>
      </c>
    </row>
    <row r="38" spans="1:5" ht="33.75" customHeight="1">
      <c r="A38" s="95" t="s">
        <v>25</v>
      </c>
      <c r="B38" s="83" t="s">
        <v>24</v>
      </c>
      <c r="C38" s="81">
        <f>C39</f>
        <v>17000</v>
      </c>
      <c r="D38" s="81">
        <f t="shared" si="14"/>
        <v>17000</v>
      </c>
      <c r="E38" s="81">
        <f t="shared" si="14"/>
        <v>17000</v>
      </c>
    </row>
    <row r="39" spans="1:5" ht="61.5" customHeight="1">
      <c r="A39" s="96" t="s">
        <v>187</v>
      </c>
      <c r="B39" s="83" t="s">
        <v>278</v>
      </c>
      <c r="C39" s="81">
        <v>17000</v>
      </c>
      <c r="D39" s="81">
        <v>17000</v>
      </c>
      <c r="E39" s="82">
        <v>17000</v>
      </c>
    </row>
    <row r="40" spans="1:5" ht="16.149999999999999" customHeight="1">
      <c r="A40" s="95" t="s">
        <v>27</v>
      </c>
      <c r="B40" s="83" t="s">
        <v>26</v>
      </c>
      <c r="C40" s="81">
        <f>C41+C44</f>
        <v>757000</v>
      </c>
      <c r="D40" s="81">
        <f t="shared" ref="D40:E40" si="15">D41+D44</f>
        <v>859000</v>
      </c>
      <c r="E40" s="81">
        <f t="shared" si="15"/>
        <v>866000</v>
      </c>
    </row>
    <row r="41" spans="1:5" ht="16.149999999999999" customHeight="1">
      <c r="A41" s="95" t="s">
        <v>196</v>
      </c>
      <c r="B41" s="83" t="s">
        <v>195</v>
      </c>
      <c r="C41" s="81">
        <f>C42</f>
        <v>174000</v>
      </c>
      <c r="D41" s="81">
        <f t="shared" ref="D41:E42" si="16">D42</f>
        <v>174000</v>
      </c>
      <c r="E41" s="81">
        <f t="shared" si="16"/>
        <v>174000</v>
      </c>
    </row>
    <row r="42" spans="1:5" ht="33" customHeight="1">
      <c r="A42" s="95" t="s">
        <v>198</v>
      </c>
      <c r="B42" s="83" t="s">
        <v>197</v>
      </c>
      <c r="C42" s="81">
        <f>C43</f>
        <v>174000</v>
      </c>
      <c r="D42" s="81">
        <f t="shared" si="16"/>
        <v>174000</v>
      </c>
      <c r="E42" s="81">
        <f t="shared" si="16"/>
        <v>174000</v>
      </c>
    </row>
    <row r="43" spans="1:5" ht="58.9" customHeight="1">
      <c r="A43" s="96" t="s">
        <v>199</v>
      </c>
      <c r="B43" s="83" t="s">
        <v>279</v>
      </c>
      <c r="C43" s="81">
        <v>174000</v>
      </c>
      <c r="D43" s="81">
        <v>174000</v>
      </c>
      <c r="E43" s="82">
        <v>174000</v>
      </c>
    </row>
    <row r="44" spans="1:5" ht="16.899999999999999" customHeight="1">
      <c r="A44" s="95" t="s">
        <v>29</v>
      </c>
      <c r="B44" s="83" t="s">
        <v>28</v>
      </c>
      <c r="C44" s="81">
        <f>C45</f>
        <v>583000</v>
      </c>
      <c r="D44" s="81">
        <f t="shared" ref="D44:E45" si="17">D45</f>
        <v>685000</v>
      </c>
      <c r="E44" s="81">
        <f t="shared" si="17"/>
        <v>692000</v>
      </c>
    </row>
    <row r="45" spans="1:5" ht="31.9" customHeight="1">
      <c r="A45" s="95" t="s">
        <v>31</v>
      </c>
      <c r="B45" s="83" t="s">
        <v>30</v>
      </c>
      <c r="C45" s="81">
        <f>C46</f>
        <v>583000</v>
      </c>
      <c r="D45" s="81">
        <f t="shared" si="17"/>
        <v>685000</v>
      </c>
      <c r="E45" s="81">
        <f t="shared" si="17"/>
        <v>692000</v>
      </c>
    </row>
    <row r="46" spans="1:5" ht="63" customHeight="1">
      <c r="A46" s="96" t="s">
        <v>188</v>
      </c>
      <c r="B46" s="83" t="s">
        <v>42</v>
      </c>
      <c r="C46" s="81">
        <v>583000</v>
      </c>
      <c r="D46" s="81">
        <v>685000</v>
      </c>
      <c r="E46" s="82">
        <v>692000</v>
      </c>
    </row>
    <row r="47" spans="1:5" ht="18" hidden="1" customHeight="1">
      <c r="A47" s="95" t="s">
        <v>315</v>
      </c>
      <c r="B47" s="83" t="s">
        <v>297</v>
      </c>
      <c r="C47" s="81">
        <v>0</v>
      </c>
      <c r="D47" s="81">
        <v>0</v>
      </c>
      <c r="E47" s="82">
        <v>0</v>
      </c>
    </row>
    <row r="48" spans="1:5" ht="46.9" hidden="1" customHeight="1">
      <c r="A48" s="95" t="s">
        <v>316</v>
      </c>
      <c r="B48" s="83" t="s">
        <v>298</v>
      </c>
      <c r="C48" s="81">
        <v>0</v>
      </c>
      <c r="D48" s="81">
        <v>0</v>
      </c>
      <c r="E48" s="82">
        <v>0</v>
      </c>
    </row>
    <row r="49" spans="1:5" ht="72.599999999999994" hidden="1" customHeight="1">
      <c r="A49" s="96" t="s">
        <v>360</v>
      </c>
      <c r="B49" s="83" t="s">
        <v>299</v>
      </c>
      <c r="C49" s="81">
        <v>0</v>
      </c>
      <c r="D49" s="81">
        <v>0</v>
      </c>
      <c r="E49" s="82">
        <v>0</v>
      </c>
    </row>
    <row r="50" spans="1:5" ht="15">
      <c r="A50" s="95" t="s">
        <v>317</v>
      </c>
      <c r="B50" s="83" t="s">
        <v>300</v>
      </c>
      <c r="C50" s="81">
        <f>C51</f>
        <v>65000</v>
      </c>
      <c r="D50" s="81">
        <f t="shared" ref="D50:E52" si="18">D51</f>
        <v>0</v>
      </c>
      <c r="E50" s="81">
        <f t="shared" si="18"/>
        <v>0</v>
      </c>
    </row>
    <row r="51" spans="1:5" ht="15">
      <c r="A51" s="95" t="s">
        <v>318</v>
      </c>
      <c r="B51" s="83" t="s">
        <v>301</v>
      </c>
      <c r="C51" s="81">
        <f>C52</f>
        <v>65000</v>
      </c>
      <c r="D51" s="81">
        <f t="shared" si="18"/>
        <v>0</v>
      </c>
      <c r="E51" s="81">
        <f t="shared" si="18"/>
        <v>0</v>
      </c>
    </row>
    <row r="52" spans="1:5" ht="21" customHeight="1">
      <c r="A52" s="96" t="s">
        <v>382</v>
      </c>
      <c r="B52" s="83" t="s">
        <v>302</v>
      </c>
      <c r="C52" s="81">
        <f>C53</f>
        <v>65000</v>
      </c>
      <c r="D52" s="81">
        <f t="shared" si="18"/>
        <v>0</v>
      </c>
      <c r="E52" s="81">
        <f t="shared" si="18"/>
        <v>0</v>
      </c>
    </row>
    <row r="53" spans="1:5" ht="45">
      <c r="A53" s="96" t="s">
        <v>381</v>
      </c>
      <c r="B53" s="83" t="s">
        <v>303</v>
      </c>
      <c r="C53" s="81">
        <v>65000</v>
      </c>
      <c r="D53" s="81">
        <v>0</v>
      </c>
      <c r="E53" s="82">
        <v>0</v>
      </c>
    </row>
    <row r="54" spans="1:5" ht="14.25">
      <c r="A54" s="295" t="s">
        <v>34</v>
      </c>
      <c r="B54" s="296" t="s">
        <v>33</v>
      </c>
      <c r="C54" s="297">
        <f>C55+C74</f>
        <v>4843500</v>
      </c>
      <c r="D54" s="297">
        <f t="shared" ref="D54:E54" si="19">D55+D74</f>
        <v>3841500</v>
      </c>
      <c r="E54" s="297">
        <f t="shared" si="19"/>
        <v>4772090</v>
      </c>
    </row>
    <row r="55" spans="1:5" ht="30">
      <c r="A55" s="95" t="s">
        <v>36</v>
      </c>
      <c r="B55" s="83" t="s">
        <v>35</v>
      </c>
      <c r="C55" s="81">
        <f>C56+C63+C68+C71</f>
        <v>4843500</v>
      </c>
      <c r="D55" s="81">
        <f t="shared" ref="D55:E55" si="20">D56+D63+D68+D71</f>
        <v>3841500</v>
      </c>
      <c r="E55" s="81">
        <f t="shared" si="20"/>
        <v>4621900</v>
      </c>
    </row>
    <row r="56" spans="1:5" ht="18" customHeight="1">
      <c r="A56" s="95" t="s">
        <v>171</v>
      </c>
      <c r="B56" s="83" t="s">
        <v>37</v>
      </c>
      <c r="C56" s="81">
        <f>C57+C59+C61</f>
        <v>3946000</v>
      </c>
      <c r="D56" s="81">
        <f t="shared" ref="D56:E56" si="21">D57+D59+D61</f>
        <v>3707000</v>
      </c>
      <c r="E56" s="81">
        <f t="shared" si="21"/>
        <v>3782000</v>
      </c>
    </row>
    <row r="57" spans="1:5" ht="18" customHeight="1">
      <c r="A57" s="95" t="s">
        <v>172</v>
      </c>
      <c r="B57" s="83" t="s">
        <v>38</v>
      </c>
      <c r="C57" s="81">
        <f>C58</f>
        <v>3577000</v>
      </c>
      <c r="D57" s="81">
        <f t="shared" ref="D57:E57" si="22">D58</f>
        <v>3668000</v>
      </c>
      <c r="E57" s="81">
        <f t="shared" si="22"/>
        <v>3743000</v>
      </c>
    </row>
    <row r="58" spans="1:5" ht="30">
      <c r="A58" s="96" t="s">
        <v>361</v>
      </c>
      <c r="B58" s="83" t="s">
        <v>263</v>
      </c>
      <c r="C58" s="81">
        <v>3577000</v>
      </c>
      <c r="D58" s="81">
        <v>3668000</v>
      </c>
      <c r="E58" s="82">
        <v>3743000</v>
      </c>
    </row>
    <row r="59" spans="1:5" ht="30">
      <c r="A59" s="95" t="s">
        <v>265</v>
      </c>
      <c r="B59" s="83" t="s">
        <v>264</v>
      </c>
      <c r="C59" s="81">
        <f>C60</f>
        <v>39000</v>
      </c>
      <c r="D59" s="81">
        <f t="shared" ref="D59:E59" si="23">D60</f>
        <v>39000</v>
      </c>
      <c r="E59" s="81">
        <f t="shared" si="23"/>
        <v>39000</v>
      </c>
    </row>
    <row r="60" spans="1:5" ht="30">
      <c r="A60" s="96" t="s">
        <v>362</v>
      </c>
      <c r="B60" s="83" t="s">
        <v>266</v>
      </c>
      <c r="C60" s="81">
        <v>39000</v>
      </c>
      <c r="D60" s="81">
        <v>39000</v>
      </c>
      <c r="E60" s="82">
        <v>39000</v>
      </c>
    </row>
    <row r="61" spans="1:5" ht="18.600000000000001" customHeight="1">
      <c r="A61" s="95" t="s">
        <v>379</v>
      </c>
      <c r="B61" s="83" t="s">
        <v>377</v>
      </c>
      <c r="C61" s="81">
        <f>C62</f>
        <v>330000</v>
      </c>
      <c r="D61" s="81">
        <f t="shared" ref="D61:E61" si="24">D62</f>
        <v>0</v>
      </c>
      <c r="E61" s="81">
        <f t="shared" si="24"/>
        <v>0</v>
      </c>
    </row>
    <row r="62" spans="1:5" ht="15">
      <c r="A62" s="96" t="s">
        <v>380</v>
      </c>
      <c r="B62" s="83" t="s">
        <v>378</v>
      </c>
      <c r="C62" s="81">
        <v>330000</v>
      </c>
      <c r="D62" s="81">
        <v>0</v>
      </c>
      <c r="E62" s="82">
        <v>0</v>
      </c>
    </row>
    <row r="63" spans="1:5" ht="30">
      <c r="A63" s="95" t="s">
        <v>420</v>
      </c>
      <c r="B63" s="83" t="s">
        <v>422</v>
      </c>
      <c r="C63" s="81">
        <f>C64+C66</f>
        <v>380000</v>
      </c>
      <c r="D63" s="81">
        <f t="shared" ref="D63:E63" si="25">D64+D66</f>
        <v>0</v>
      </c>
      <c r="E63" s="81">
        <f t="shared" si="25"/>
        <v>700500</v>
      </c>
    </row>
    <row r="64" spans="1:5" ht="30">
      <c r="A64" s="95" t="s">
        <v>421</v>
      </c>
      <c r="B64" s="83" t="s">
        <v>423</v>
      </c>
      <c r="C64" s="81">
        <f>C65</f>
        <v>0</v>
      </c>
      <c r="D64" s="81">
        <f t="shared" ref="D64" si="26">D65</f>
        <v>0</v>
      </c>
      <c r="E64" s="81">
        <f t="shared" ref="E64" si="27">E65</f>
        <v>700500</v>
      </c>
    </row>
    <row r="65" spans="1:5" ht="30">
      <c r="A65" s="96" t="s">
        <v>363</v>
      </c>
      <c r="B65" s="83" t="s">
        <v>304</v>
      </c>
      <c r="C65" s="81">
        <v>0</v>
      </c>
      <c r="D65" s="81">
        <v>0</v>
      </c>
      <c r="E65" s="82">
        <v>700500</v>
      </c>
    </row>
    <row r="66" spans="1:5" ht="15">
      <c r="A66" s="96" t="s">
        <v>319</v>
      </c>
      <c r="B66" s="83" t="s">
        <v>271</v>
      </c>
      <c r="C66" s="81">
        <f>C67</f>
        <v>380000</v>
      </c>
      <c r="D66" s="81">
        <f t="shared" ref="D66:E66" si="28">D67</f>
        <v>0</v>
      </c>
      <c r="E66" s="81">
        <f t="shared" si="28"/>
        <v>0</v>
      </c>
    </row>
    <row r="67" spans="1:5" ht="15">
      <c r="A67" s="96" t="s">
        <v>364</v>
      </c>
      <c r="B67" s="83" t="s">
        <v>270</v>
      </c>
      <c r="C67" s="81">
        <v>380000</v>
      </c>
      <c r="D67" s="81">
        <v>0</v>
      </c>
      <c r="E67" s="82">
        <v>0</v>
      </c>
    </row>
    <row r="68" spans="1:5" ht="15">
      <c r="A68" s="95" t="s">
        <v>173</v>
      </c>
      <c r="B68" s="83" t="s">
        <v>39</v>
      </c>
      <c r="C68" s="81">
        <f>C69</f>
        <v>128500</v>
      </c>
      <c r="D68" s="81">
        <f t="shared" ref="D68:E69" si="29">D69</f>
        <v>134500</v>
      </c>
      <c r="E68" s="81">
        <f t="shared" si="29"/>
        <v>139400</v>
      </c>
    </row>
    <row r="69" spans="1:5" ht="45">
      <c r="A69" s="95" t="s">
        <v>174</v>
      </c>
      <c r="B69" s="83" t="s">
        <v>305</v>
      </c>
      <c r="C69" s="81">
        <f>C70</f>
        <v>128500</v>
      </c>
      <c r="D69" s="81">
        <f t="shared" si="29"/>
        <v>134500</v>
      </c>
      <c r="E69" s="81">
        <f t="shared" si="29"/>
        <v>139400</v>
      </c>
    </row>
    <row r="70" spans="1:5" ht="45">
      <c r="A70" s="96" t="s">
        <v>365</v>
      </c>
      <c r="B70" s="83" t="s">
        <v>306</v>
      </c>
      <c r="C70" s="81">
        <v>128500</v>
      </c>
      <c r="D70" s="81">
        <v>134500</v>
      </c>
      <c r="E70" s="82">
        <v>139400</v>
      </c>
    </row>
    <row r="71" spans="1:5" ht="15">
      <c r="A71" s="95" t="s">
        <v>320</v>
      </c>
      <c r="B71" s="83" t="s">
        <v>40</v>
      </c>
      <c r="C71" s="81">
        <f>C72</f>
        <v>389000</v>
      </c>
      <c r="D71" s="81">
        <f t="shared" ref="D71:E72" si="30">D72</f>
        <v>0</v>
      </c>
      <c r="E71" s="81">
        <f t="shared" si="30"/>
        <v>0</v>
      </c>
    </row>
    <row r="72" spans="1:5" ht="15">
      <c r="A72" s="95" t="s">
        <v>321</v>
      </c>
      <c r="B72" s="83" t="s">
        <v>280</v>
      </c>
      <c r="C72" s="81">
        <f>C73</f>
        <v>389000</v>
      </c>
      <c r="D72" s="81">
        <f t="shared" si="30"/>
        <v>0</v>
      </c>
      <c r="E72" s="81">
        <f t="shared" si="30"/>
        <v>0</v>
      </c>
    </row>
    <row r="73" spans="1:5" ht="30">
      <c r="A73" s="96" t="s">
        <v>366</v>
      </c>
      <c r="B73" s="83" t="s">
        <v>41</v>
      </c>
      <c r="C73" s="81">
        <v>389000</v>
      </c>
      <c r="D73" s="81">
        <v>0</v>
      </c>
      <c r="E73" s="82">
        <v>0</v>
      </c>
    </row>
    <row r="74" spans="1:5" ht="30">
      <c r="A74" s="95" t="s">
        <v>322</v>
      </c>
      <c r="B74" s="83" t="s">
        <v>307</v>
      </c>
      <c r="C74" s="81">
        <f>C75</f>
        <v>0</v>
      </c>
      <c r="D74" s="81">
        <f t="shared" ref="D74:E75" si="31">D75</f>
        <v>0</v>
      </c>
      <c r="E74" s="81">
        <f t="shared" si="31"/>
        <v>150190</v>
      </c>
    </row>
    <row r="75" spans="1:5" ht="30">
      <c r="A75" s="95" t="s">
        <v>323</v>
      </c>
      <c r="B75" s="83" t="s">
        <v>308</v>
      </c>
      <c r="C75" s="81">
        <f>C76</f>
        <v>0</v>
      </c>
      <c r="D75" s="81">
        <f t="shared" si="31"/>
        <v>0</v>
      </c>
      <c r="E75" s="81">
        <f t="shared" si="31"/>
        <v>150190</v>
      </c>
    </row>
    <row r="76" spans="1:5" ht="30.75" thickBot="1">
      <c r="A76" s="298" t="s">
        <v>383</v>
      </c>
      <c r="B76" s="299" t="s">
        <v>309</v>
      </c>
      <c r="C76" s="300">
        <v>0</v>
      </c>
      <c r="D76" s="300">
        <v>0</v>
      </c>
      <c r="E76" s="301">
        <v>150190</v>
      </c>
    </row>
    <row r="77" spans="1:5" ht="15" hidden="1">
      <c r="A77" s="84" t="s">
        <v>324</v>
      </c>
      <c r="B77" s="85" t="s">
        <v>310</v>
      </c>
      <c r="C77" s="86">
        <v>0</v>
      </c>
      <c r="D77" s="87">
        <v>0</v>
      </c>
      <c r="E77" s="88">
        <v>0</v>
      </c>
    </row>
    <row r="78" spans="1:5" ht="15" hidden="1">
      <c r="A78" s="64" t="s">
        <v>325</v>
      </c>
      <c r="B78" s="65" t="s">
        <v>175</v>
      </c>
      <c r="C78" s="66">
        <v>0</v>
      </c>
      <c r="D78" s="67">
        <v>0</v>
      </c>
      <c r="E78" s="68">
        <v>0</v>
      </c>
    </row>
    <row r="79" spans="1:5" ht="15" hidden="1">
      <c r="A79" s="69" t="s">
        <v>367</v>
      </c>
      <c r="B79" s="65" t="s">
        <v>175</v>
      </c>
      <c r="C79" s="66"/>
      <c r="D79" s="67"/>
      <c r="E79" s="68"/>
    </row>
  </sheetData>
  <mergeCells count="2">
    <mergeCell ref="B6:D6"/>
    <mergeCell ref="D4:E4"/>
  </mergeCells>
  <pageMargins left="0.70866141732283472" right="0.70866141732283472" top="0.55118110236220474" bottom="0.35433070866141736" header="0.31496062992125984" footer="0.23622047244094491"/>
  <pageSetup paperSize="9" scale="5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29"/>
  <sheetViews>
    <sheetView tabSelected="1" view="pageBreakPreview" zoomScale="90" zoomScaleNormal="70" zoomScaleSheetLayoutView="90" workbookViewId="0">
      <selection activeCell="E12" sqref="E12"/>
    </sheetView>
  </sheetViews>
  <sheetFormatPr defaultColWidth="9.140625" defaultRowHeight="12.75"/>
  <cols>
    <col min="1" max="1" width="77.140625" style="141" customWidth="1"/>
    <col min="2" max="3" width="8" style="141" customWidth="1"/>
    <col min="4" max="4" width="15.7109375" style="141" customWidth="1"/>
    <col min="5" max="5" width="17.140625" style="141" customWidth="1"/>
    <col min="6" max="6" width="14.28515625" style="141" customWidth="1"/>
    <col min="7" max="16384" width="9.140625" style="141"/>
  </cols>
  <sheetData>
    <row r="1" spans="1:6" ht="18.75">
      <c r="A1" s="142" t="s">
        <v>149</v>
      </c>
      <c r="B1" s="142"/>
      <c r="C1" s="142"/>
      <c r="D1" s="167"/>
      <c r="E1" s="167"/>
      <c r="F1" s="143" t="s">
        <v>84</v>
      </c>
    </row>
    <row r="2" spans="1:6" ht="18.75">
      <c r="A2" s="142" t="s">
        <v>150</v>
      </c>
      <c r="B2" s="142"/>
      <c r="C2" s="142"/>
      <c r="D2" s="167"/>
      <c r="E2" s="167"/>
      <c r="F2" s="143" t="s">
        <v>417</v>
      </c>
    </row>
    <row r="3" spans="1:6" ht="18.75">
      <c r="A3" s="142" t="s">
        <v>151</v>
      </c>
      <c r="B3" s="142"/>
      <c r="C3" s="142"/>
      <c r="D3" s="167"/>
      <c r="E3" s="167"/>
      <c r="F3" s="143" t="s">
        <v>287</v>
      </c>
    </row>
    <row r="4" spans="1:6" ht="18.75">
      <c r="A4" s="142" t="s">
        <v>152</v>
      </c>
      <c r="B4" s="142"/>
      <c r="C4" s="142"/>
      <c r="D4" s="142"/>
      <c r="E4" s="319" t="s">
        <v>439</v>
      </c>
      <c r="F4" s="311"/>
    </row>
    <row r="5" spans="1:6" ht="15.75">
      <c r="A5" s="161"/>
      <c r="B5" s="161"/>
      <c r="C5" s="161"/>
      <c r="D5" s="168"/>
      <c r="E5" s="169"/>
      <c r="F5" s="169"/>
    </row>
    <row r="6" spans="1:6" ht="15.75">
      <c r="A6" s="161"/>
      <c r="B6" s="161"/>
      <c r="C6" s="161"/>
      <c r="D6" s="168"/>
      <c r="E6" s="168"/>
      <c r="F6" s="168"/>
    </row>
    <row r="7" spans="1:6" ht="15.75">
      <c r="A7" s="317"/>
      <c r="B7" s="317"/>
      <c r="C7" s="317"/>
      <c r="D7" s="317"/>
      <c r="E7" s="317"/>
      <c r="F7" s="317"/>
    </row>
    <row r="8" spans="1:6" ht="36.6" customHeight="1">
      <c r="A8" s="318" t="s">
        <v>386</v>
      </c>
      <c r="B8" s="318"/>
      <c r="C8" s="318"/>
      <c r="D8" s="318"/>
      <c r="E8" s="318"/>
      <c r="F8" s="318"/>
    </row>
    <row r="9" spans="1:6" ht="13.5" thickBot="1">
      <c r="A9" s="170"/>
      <c r="B9" s="170"/>
      <c r="C9" s="170"/>
      <c r="D9" s="171"/>
      <c r="E9" s="171"/>
      <c r="F9" s="171" t="s">
        <v>56</v>
      </c>
    </row>
    <row r="10" spans="1:6" ht="14.25">
      <c r="A10" s="172" t="s">
        <v>216</v>
      </c>
      <c r="B10" s="173" t="s">
        <v>202</v>
      </c>
      <c r="C10" s="173" t="s">
        <v>203</v>
      </c>
      <c r="D10" s="174">
        <v>2023</v>
      </c>
      <c r="E10" s="174">
        <v>2024</v>
      </c>
      <c r="F10" s="175">
        <v>2025</v>
      </c>
    </row>
    <row r="11" spans="1:6" ht="22.5" customHeight="1">
      <c r="A11" s="176" t="s">
        <v>43</v>
      </c>
      <c r="B11" s="177" t="s">
        <v>204</v>
      </c>
      <c r="C11" s="177" t="s">
        <v>205</v>
      </c>
      <c r="D11" s="178">
        <f>D12+D13+D14+D15</f>
        <v>2415353.56</v>
      </c>
      <c r="E11" s="178">
        <f>E12+E13+E14+E15</f>
        <v>2563577</v>
      </c>
      <c r="F11" s="179">
        <f>F12+F13+F14+F15</f>
        <v>2605577</v>
      </c>
    </row>
    <row r="12" spans="1:6" ht="30">
      <c r="A12" s="180" t="s">
        <v>44</v>
      </c>
      <c r="B12" s="181" t="s">
        <v>204</v>
      </c>
      <c r="C12" s="181" t="s">
        <v>206</v>
      </c>
      <c r="D12" s="120">
        <f>'пр 5.'!G11</f>
        <v>625320.43999999994</v>
      </c>
      <c r="E12" s="120">
        <f>'пр 5.'!H11</f>
        <v>703000</v>
      </c>
      <c r="F12" s="120">
        <f>'пр 5.'!I11</f>
        <v>745000</v>
      </c>
    </row>
    <row r="13" spans="1:6" s="182" customFormat="1" ht="45">
      <c r="A13" s="180" t="s">
        <v>47</v>
      </c>
      <c r="B13" s="181" t="s">
        <v>204</v>
      </c>
      <c r="C13" s="181" t="s">
        <v>208</v>
      </c>
      <c r="D13" s="120">
        <f>'пр 5.'!G19</f>
        <v>1763338.62</v>
      </c>
      <c r="E13" s="120">
        <f>'пр 5.'!H19</f>
        <v>1835177</v>
      </c>
      <c r="F13" s="120">
        <f>'пр 5.'!I19</f>
        <v>1835177</v>
      </c>
    </row>
    <row r="14" spans="1:6" s="182" customFormat="1" ht="30">
      <c r="A14" s="180" t="s">
        <v>176</v>
      </c>
      <c r="B14" s="181" t="s">
        <v>204</v>
      </c>
      <c r="C14" s="181" t="s">
        <v>211</v>
      </c>
      <c r="D14" s="120">
        <f>'пр 5.'!G40</f>
        <v>25400</v>
      </c>
      <c r="E14" s="120">
        <f>'пр 5.'!H40</f>
        <v>25400</v>
      </c>
      <c r="F14" s="120">
        <f>'пр 5.'!I40</f>
        <v>25400</v>
      </c>
    </row>
    <row r="15" spans="1:6" s="182" customFormat="1" ht="18">
      <c r="A15" s="180" t="s">
        <v>189</v>
      </c>
      <c r="B15" s="181" t="s">
        <v>204</v>
      </c>
      <c r="C15" s="181" t="s">
        <v>212</v>
      </c>
      <c r="D15" s="120">
        <f>'пр 5.'!G46</f>
        <v>1294.5</v>
      </c>
      <c r="E15" s="120">
        <f>'пр 5.'!H46</f>
        <v>0</v>
      </c>
      <c r="F15" s="120">
        <f>'пр 5.'!I46</f>
        <v>0</v>
      </c>
    </row>
    <row r="16" spans="1:6" ht="14.25">
      <c r="A16" s="183" t="s">
        <v>48</v>
      </c>
      <c r="B16" s="177" t="s">
        <v>206</v>
      </c>
      <c r="C16" s="177" t="s">
        <v>205</v>
      </c>
      <c r="D16" s="178">
        <f>D17</f>
        <v>128500</v>
      </c>
      <c r="E16" s="178">
        <f>E17</f>
        <v>134500</v>
      </c>
      <c r="F16" s="179">
        <f>F17</f>
        <v>139400</v>
      </c>
    </row>
    <row r="17" spans="1:6" ht="15">
      <c r="A17" s="184" t="s">
        <v>387</v>
      </c>
      <c r="B17" s="185" t="s">
        <v>206</v>
      </c>
      <c r="C17" s="185" t="s">
        <v>207</v>
      </c>
      <c r="D17" s="120">
        <f>'пр 5.'!G54</f>
        <v>128500</v>
      </c>
      <c r="E17" s="120">
        <f>'пр 5.'!H54</f>
        <v>134500</v>
      </c>
      <c r="F17" s="120">
        <f>'пр 5.'!I54</f>
        <v>139400</v>
      </c>
    </row>
    <row r="18" spans="1:6" ht="28.5">
      <c r="A18" s="186" t="s">
        <v>50</v>
      </c>
      <c r="B18" s="187" t="s">
        <v>207</v>
      </c>
      <c r="C18" s="187" t="s">
        <v>205</v>
      </c>
      <c r="D18" s="178">
        <f>D19+D20</f>
        <v>5000</v>
      </c>
      <c r="E18" s="178">
        <f>E19+E20</f>
        <v>5000</v>
      </c>
      <c r="F18" s="179">
        <f>F19+F20</f>
        <v>3000</v>
      </c>
    </row>
    <row r="19" spans="1:6" ht="30">
      <c r="A19" s="118" t="s">
        <v>411</v>
      </c>
      <c r="B19" s="119" t="s">
        <v>207</v>
      </c>
      <c r="C19" s="119" t="s">
        <v>213</v>
      </c>
      <c r="D19" s="120">
        <f>'пр 5.'!G65</f>
        <v>5000</v>
      </c>
      <c r="E19" s="120">
        <f>'пр 5.'!H65</f>
        <v>5000</v>
      </c>
      <c r="F19" s="120">
        <f>'пр 5.'!I65</f>
        <v>3000</v>
      </c>
    </row>
    <row r="20" spans="1:6" ht="30" hidden="1">
      <c r="A20" s="118" t="s">
        <v>51</v>
      </c>
      <c r="B20" s="119" t="s">
        <v>207</v>
      </c>
      <c r="C20" s="119" t="s">
        <v>214</v>
      </c>
      <c r="D20" s="120">
        <v>0</v>
      </c>
      <c r="E20" s="120">
        <v>0</v>
      </c>
      <c r="F20" s="121">
        <v>0</v>
      </c>
    </row>
    <row r="21" spans="1:6" ht="15">
      <c r="A21" s="186" t="s">
        <v>52</v>
      </c>
      <c r="B21" s="177" t="s">
        <v>208</v>
      </c>
      <c r="C21" s="177" t="s">
        <v>205</v>
      </c>
      <c r="D21" s="120">
        <f>'пр 5.'!G72</f>
        <v>1619128.85</v>
      </c>
      <c r="E21" s="120">
        <f>'пр 5.'!H72</f>
        <v>759000</v>
      </c>
      <c r="F21" s="120">
        <f>'пр 5.'!I72</f>
        <v>795000</v>
      </c>
    </row>
    <row r="22" spans="1:6" ht="25.5" customHeight="1">
      <c r="A22" s="118" t="s">
        <v>53</v>
      </c>
      <c r="B22" s="119" t="s">
        <v>208</v>
      </c>
      <c r="C22" s="119" t="s">
        <v>215</v>
      </c>
      <c r="D22" s="120">
        <f>'пр 5.'!G73</f>
        <v>1619128.85</v>
      </c>
      <c r="E22" s="120">
        <f>'пр 5.'!H73</f>
        <v>759000</v>
      </c>
      <c r="F22" s="120">
        <f>'пр 5.'!I73</f>
        <v>795000</v>
      </c>
    </row>
    <row r="23" spans="1:6" ht="25.5" hidden="1" customHeight="1">
      <c r="A23" s="118" t="s">
        <v>283</v>
      </c>
      <c r="B23" s="119" t="s">
        <v>208</v>
      </c>
      <c r="C23" s="119" t="s">
        <v>274</v>
      </c>
      <c r="D23" s="120" t="e">
        <f>'пр 5.'!#REF!</f>
        <v>#REF!</v>
      </c>
      <c r="E23" s="120" t="e">
        <f>'пр 5.'!#REF!</f>
        <v>#REF!</v>
      </c>
      <c r="F23" s="120" t="e">
        <f>'пр 5.'!#REF!</f>
        <v>#REF!</v>
      </c>
    </row>
    <row r="24" spans="1:6" ht="25.5" customHeight="1">
      <c r="A24" s="186" t="s">
        <v>167</v>
      </c>
      <c r="B24" s="177" t="s">
        <v>209</v>
      </c>
      <c r="C24" s="177" t="s">
        <v>205</v>
      </c>
      <c r="D24" s="178">
        <f>D25+D26</f>
        <v>609017.82000000007</v>
      </c>
      <c r="E24" s="178">
        <f t="shared" ref="E24:F24" si="0">E25+E26</f>
        <v>108323</v>
      </c>
      <c r="F24" s="178">
        <f t="shared" si="0"/>
        <v>1023013</v>
      </c>
    </row>
    <row r="25" spans="1:6" ht="19.5" customHeight="1">
      <c r="A25" s="118" t="s">
        <v>405</v>
      </c>
      <c r="B25" s="119" t="s">
        <v>209</v>
      </c>
      <c r="C25" s="119" t="s">
        <v>206</v>
      </c>
      <c r="D25" s="120">
        <f>'пр 5.'!G82</f>
        <v>87694.82</v>
      </c>
      <c r="E25" s="120">
        <f>'пр 5.'!H82</f>
        <v>0</v>
      </c>
      <c r="F25" s="120">
        <f>'пр 5.'!I82</f>
        <v>0</v>
      </c>
    </row>
    <row r="26" spans="1:6" ht="15">
      <c r="A26" s="118" t="s">
        <v>165</v>
      </c>
      <c r="B26" s="119" t="s">
        <v>209</v>
      </c>
      <c r="C26" s="119" t="s">
        <v>207</v>
      </c>
      <c r="D26" s="120">
        <f>'пр 5.'!G89</f>
        <v>521323</v>
      </c>
      <c r="E26" s="120">
        <f>'пр 5.'!H89</f>
        <v>108323</v>
      </c>
      <c r="F26" s="120">
        <f>'пр 5.'!I89</f>
        <v>1023013</v>
      </c>
    </row>
    <row r="27" spans="1:6" ht="14.25">
      <c r="A27" s="186" t="s">
        <v>54</v>
      </c>
      <c r="B27" s="177" t="s">
        <v>210</v>
      </c>
      <c r="C27" s="177" t="s">
        <v>205</v>
      </c>
      <c r="D27" s="178">
        <f>D28</f>
        <v>2741438.38</v>
      </c>
      <c r="E27" s="178">
        <f>E28</f>
        <v>2140100</v>
      </c>
      <c r="F27" s="179">
        <f>F28</f>
        <v>2140100</v>
      </c>
    </row>
    <row r="28" spans="1:6" ht="15">
      <c r="A28" s="118" t="s">
        <v>55</v>
      </c>
      <c r="B28" s="119" t="s">
        <v>210</v>
      </c>
      <c r="C28" s="119" t="s">
        <v>204</v>
      </c>
      <c r="D28" s="120">
        <f>'пр 5.'!G109</f>
        <v>2741438.38</v>
      </c>
      <c r="E28" s="120">
        <f>'пр 5.'!H109</f>
        <v>2140100</v>
      </c>
      <c r="F28" s="120">
        <f>'пр 5.'!I109</f>
        <v>2140100</v>
      </c>
    </row>
    <row r="29" spans="1:6" ht="15" thickBot="1">
      <c r="A29" s="113" t="s">
        <v>404</v>
      </c>
      <c r="B29" s="122" t="s">
        <v>217</v>
      </c>
      <c r="C29" s="122" t="s">
        <v>217</v>
      </c>
      <c r="D29" s="123">
        <f>D11+D16+D18+D21+D24+D27</f>
        <v>7518438.6100000003</v>
      </c>
      <c r="E29" s="123">
        <f t="shared" ref="E29:F29" si="1">E11+E16+E18+E21+E24+E27</f>
        <v>5710500</v>
      </c>
      <c r="F29" s="123">
        <f t="shared" si="1"/>
        <v>6706090</v>
      </c>
    </row>
  </sheetData>
  <mergeCells count="3">
    <mergeCell ref="A7:F7"/>
    <mergeCell ref="A8:F8"/>
    <mergeCell ref="E4:F4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111"/>
  <sheetViews>
    <sheetView view="pageBreakPreview" zoomScale="60" zoomScaleNormal="70" workbookViewId="0">
      <selection activeCell="I6" sqref="I6"/>
    </sheetView>
  </sheetViews>
  <sheetFormatPr defaultColWidth="9.140625" defaultRowHeight="12.75"/>
  <cols>
    <col min="1" max="1" width="77.140625" style="141" customWidth="1"/>
    <col min="2" max="3" width="8" style="141" customWidth="1"/>
    <col min="4" max="4" width="14.28515625" style="141" customWidth="1"/>
    <col min="5" max="5" width="8" style="141" customWidth="1"/>
    <col min="6" max="8" width="14.28515625" style="141" customWidth="1"/>
    <col min="9" max="16384" width="9.140625" style="141"/>
  </cols>
  <sheetData>
    <row r="1" spans="1:8" ht="15.6" customHeight="1">
      <c r="A1" s="188"/>
      <c r="B1" s="188"/>
      <c r="C1" s="188"/>
      <c r="D1" s="188"/>
      <c r="E1" s="189"/>
      <c r="F1" s="189"/>
      <c r="G1" s="189"/>
      <c r="H1" s="143" t="s">
        <v>368</v>
      </c>
    </row>
    <row r="2" spans="1:8" ht="14.45" customHeight="1">
      <c r="A2" s="188"/>
      <c r="B2" s="188"/>
      <c r="C2" s="188"/>
      <c r="D2" s="188"/>
      <c r="E2" s="189"/>
      <c r="F2" s="189"/>
      <c r="G2" s="189"/>
      <c r="H2" s="143" t="s">
        <v>417</v>
      </c>
    </row>
    <row r="3" spans="1:8" ht="15.6" customHeight="1">
      <c r="A3" s="188"/>
      <c r="B3" s="188"/>
      <c r="C3" s="188"/>
      <c r="D3" s="188"/>
      <c r="E3" s="189"/>
      <c r="F3" s="189"/>
      <c r="G3" s="189"/>
      <c r="H3" s="143" t="s">
        <v>287</v>
      </c>
    </row>
    <row r="4" spans="1:8" ht="15" customHeight="1">
      <c r="A4" s="188"/>
      <c r="B4" s="188"/>
      <c r="C4" s="188"/>
      <c r="D4" s="188"/>
      <c r="E4" s="189"/>
      <c r="F4" s="189"/>
      <c r="G4" s="322" t="s">
        <v>439</v>
      </c>
      <c r="H4" s="323"/>
    </row>
    <row r="5" spans="1:8" ht="18.75">
      <c r="A5" s="188"/>
      <c r="B5" s="188"/>
      <c r="C5" s="188"/>
      <c r="D5" s="188"/>
      <c r="E5" s="189"/>
      <c r="F5" s="189"/>
      <c r="G5" s="188"/>
      <c r="H5" s="188"/>
    </row>
    <row r="6" spans="1:8" ht="67.150000000000006" customHeight="1">
      <c r="A6" s="321" t="s">
        <v>426</v>
      </c>
      <c r="B6" s="321"/>
      <c r="C6" s="321"/>
      <c r="D6" s="321"/>
      <c r="E6" s="321"/>
      <c r="F6" s="321"/>
      <c r="G6" s="321"/>
      <c r="H6" s="321"/>
    </row>
    <row r="7" spans="1:8" ht="16.5" thickBot="1">
      <c r="A7" s="190"/>
      <c r="B7" s="320"/>
      <c r="C7" s="320"/>
      <c r="D7" s="320"/>
      <c r="E7" s="191"/>
      <c r="F7" s="192"/>
      <c r="G7" s="193"/>
      <c r="H7" s="191" t="s">
        <v>56</v>
      </c>
    </row>
    <row r="8" spans="1:8" ht="30.75" customHeight="1">
      <c r="A8" s="194" t="s">
        <v>57</v>
      </c>
      <c r="B8" s="195" t="s">
        <v>202</v>
      </c>
      <c r="C8" s="195" t="s">
        <v>203</v>
      </c>
      <c r="D8" s="196" t="s">
        <v>59</v>
      </c>
      <c r="E8" s="196" t="s">
        <v>60</v>
      </c>
      <c r="F8" s="195">
        <v>2023</v>
      </c>
      <c r="G8" s="195">
        <v>2024</v>
      </c>
      <c r="H8" s="195">
        <v>2025</v>
      </c>
    </row>
    <row r="9" spans="1:8" ht="26.25" customHeight="1">
      <c r="A9" s="197" t="s">
        <v>43</v>
      </c>
      <c r="B9" s="198">
        <v>1</v>
      </c>
      <c r="C9" s="198">
        <v>0</v>
      </c>
      <c r="D9" s="199">
        <v>0</v>
      </c>
      <c r="E9" s="200">
        <v>0</v>
      </c>
      <c r="F9" s="201">
        <f>F10+F16+F27+F33</f>
        <v>2415353.56</v>
      </c>
      <c r="G9" s="201">
        <f>G10+G16+G27+G33</f>
        <v>2563577</v>
      </c>
      <c r="H9" s="201">
        <f>H10+H16+H27+H33</f>
        <v>2605577</v>
      </c>
    </row>
    <row r="10" spans="1:8" ht="34.5" customHeight="1">
      <c r="A10" s="202" t="s">
        <v>44</v>
      </c>
      <c r="B10" s="302">
        <v>1</v>
      </c>
      <c r="C10" s="302">
        <v>2</v>
      </c>
      <c r="D10" s="199">
        <v>0</v>
      </c>
      <c r="E10" s="200">
        <v>0</v>
      </c>
      <c r="F10" s="201">
        <f>F11</f>
        <v>625320.43999999994</v>
      </c>
      <c r="G10" s="201">
        <f t="shared" ref="G10:H10" si="0">G11</f>
        <v>703000</v>
      </c>
      <c r="H10" s="201">
        <f t="shared" si="0"/>
        <v>745000</v>
      </c>
    </row>
    <row r="11" spans="1:8" ht="48.75" customHeight="1">
      <c r="A11" s="203" t="s">
        <v>388</v>
      </c>
      <c r="B11" s="135">
        <v>1</v>
      </c>
      <c r="C11" s="135">
        <v>2</v>
      </c>
      <c r="D11" s="204">
        <v>5700000000</v>
      </c>
      <c r="E11" s="205">
        <v>0</v>
      </c>
      <c r="F11" s="133">
        <f>F12</f>
        <v>625320.43999999994</v>
      </c>
      <c r="G11" s="133">
        <f t="shared" ref="G11:H11" si="1">G12</f>
        <v>703000</v>
      </c>
      <c r="H11" s="133">
        <f t="shared" si="1"/>
        <v>745000</v>
      </c>
    </row>
    <row r="12" spans="1:8" ht="23.25" customHeight="1">
      <c r="A12" s="203" t="s">
        <v>341</v>
      </c>
      <c r="B12" s="135">
        <v>1</v>
      </c>
      <c r="C12" s="135">
        <v>2</v>
      </c>
      <c r="D12" s="204">
        <v>5740000000</v>
      </c>
      <c r="E12" s="205">
        <v>0</v>
      </c>
      <c r="F12" s="133">
        <f>F13</f>
        <v>625320.43999999994</v>
      </c>
      <c r="G12" s="133">
        <f t="shared" ref="G12:H12" si="2">G13</f>
        <v>703000</v>
      </c>
      <c r="H12" s="133">
        <f t="shared" si="2"/>
        <v>745000</v>
      </c>
    </row>
    <row r="13" spans="1:8" ht="23.25" customHeight="1">
      <c r="A13" s="203" t="s">
        <v>359</v>
      </c>
      <c r="B13" s="135">
        <v>1</v>
      </c>
      <c r="C13" s="135">
        <v>2</v>
      </c>
      <c r="D13" s="204">
        <v>5740500000</v>
      </c>
      <c r="E13" s="205">
        <v>0</v>
      </c>
      <c r="F13" s="133">
        <f>F14</f>
        <v>625320.43999999994</v>
      </c>
      <c r="G13" s="133">
        <f t="shared" ref="G13:H13" si="3">G14</f>
        <v>703000</v>
      </c>
      <c r="H13" s="133">
        <f t="shared" si="3"/>
        <v>745000</v>
      </c>
    </row>
    <row r="14" spans="1:8" ht="23.25" customHeight="1">
      <c r="A14" s="203" t="s">
        <v>61</v>
      </c>
      <c r="B14" s="135">
        <v>1</v>
      </c>
      <c r="C14" s="135">
        <v>2</v>
      </c>
      <c r="D14" s="204">
        <v>5740510010</v>
      </c>
      <c r="E14" s="205">
        <v>0</v>
      </c>
      <c r="F14" s="133">
        <f>F15</f>
        <v>625320.43999999994</v>
      </c>
      <c r="G14" s="133">
        <f t="shared" ref="G14:H14" si="4">G15</f>
        <v>703000</v>
      </c>
      <c r="H14" s="133">
        <f t="shared" si="4"/>
        <v>745000</v>
      </c>
    </row>
    <row r="15" spans="1:8" ht="23.25" customHeight="1">
      <c r="A15" s="203" t="s">
        <v>62</v>
      </c>
      <c r="B15" s="135">
        <v>1</v>
      </c>
      <c r="C15" s="135">
        <v>2</v>
      </c>
      <c r="D15" s="204">
        <v>5740510010</v>
      </c>
      <c r="E15" s="205">
        <v>120</v>
      </c>
      <c r="F15" s="133">
        <f>'пр 5.'!G16</f>
        <v>625320.43999999994</v>
      </c>
      <c r="G15" s="133">
        <f>'пр 5.'!H16</f>
        <v>703000</v>
      </c>
      <c r="H15" s="133">
        <f>'пр 5.'!I16</f>
        <v>745000</v>
      </c>
    </row>
    <row r="16" spans="1:8" ht="45.75" customHeight="1">
      <c r="A16" s="202" t="s">
        <v>47</v>
      </c>
      <c r="B16" s="302">
        <v>1</v>
      </c>
      <c r="C16" s="302">
        <v>4</v>
      </c>
      <c r="D16" s="199">
        <v>0</v>
      </c>
      <c r="E16" s="200">
        <v>0</v>
      </c>
      <c r="F16" s="201">
        <f>F17</f>
        <v>1763338.62</v>
      </c>
      <c r="G16" s="201">
        <f t="shared" ref="G16:H16" si="5">G17</f>
        <v>1835177</v>
      </c>
      <c r="H16" s="201">
        <f t="shared" si="5"/>
        <v>1835177</v>
      </c>
    </row>
    <row r="17" spans="1:8" ht="48.75" customHeight="1">
      <c r="A17" s="203" t="s">
        <v>388</v>
      </c>
      <c r="B17" s="135">
        <v>1</v>
      </c>
      <c r="C17" s="135">
        <v>4</v>
      </c>
      <c r="D17" s="204">
        <v>5700000000</v>
      </c>
      <c r="E17" s="205">
        <v>0</v>
      </c>
      <c r="F17" s="133">
        <f>F18</f>
        <v>1763338.62</v>
      </c>
      <c r="G17" s="133">
        <f t="shared" ref="G17:H17" si="6">G18</f>
        <v>1835177</v>
      </c>
      <c r="H17" s="133">
        <f t="shared" si="6"/>
        <v>1835177</v>
      </c>
    </row>
    <row r="18" spans="1:8" ht="23.25" customHeight="1">
      <c r="A18" s="203" t="s">
        <v>341</v>
      </c>
      <c r="B18" s="135">
        <v>1</v>
      </c>
      <c r="C18" s="135">
        <v>4</v>
      </c>
      <c r="D18" s="204">
        <v>5740000000</v>
      </c>
      <c r="E18" s="205">
        <v>0</v>
      </c>
      <c r="F18" s="133">
        <f>F19</f>
        <v>1763338.62</v>
      </c>
      <c r="G18" s="133">
        <f t="shared" ref="G18:H18" si="7">G19</f>
        <v>1835177</v>
      </c>
      <c r="H18" s="133">
        <f t="shared" si="7"/>
        <v>1835177</v>
      </c>
    </row>
    <row r="19" spans="1:8" ht="23.25" customHeight="1">
      <c r="A19" s="203" t="s">
        <v>340</v>
      </c>
      <c r="B19" s="135">
        <v>1</v>
      </c>
      <c r="C19" s="135">
        <v>4</v>
      </c>
      <c r="D19" s="204">
        <v>5740500000</v>
      </c>
      <c r="E19" s="205">
        <v>0</v>
      </c>
      <c r="F19" s="133">
        <f>F20+F25</f>
        <v>1763338.62</v>
      </c>
      <c r="G19" s="133">
        <f>G20+G25</f>
        <v>1835177</v>
      </c>
      <c r="H19" s="133">
        <f>H20+H25</f>
        <v>1835177</v>
      </c>
    </row>
    <row r="20" spans="1:8" ht="23.25" customHeight="1">
      <c r="A20" s="203" t="s">
        <v>431</v>
      </c>
      <c r="B20" s="135">
        <v>1</v>
      </c>
      <c r="C20" s="135">
        <v>4</v>
      </c>
      <c r="D20" s="204">
        <v>5740510020</v>
      </c>
      <c r="E20" s="205">
        <v>0</v>
      </c>
      <c r="F20" s="133">
        <f>F21+F22+F24+F23</f>
        <v>1430418.62</v>
      </c>
      <c r="G20" s="133">
        <f>G21+G22+G24+G23</f>
        <v>1502257</v>
      </c>
      <c r="H20" s="133">
        <f>H21+H22+H24+H23</f>
        <v>1502257</v>
      </c>
    </row>
    <row r="21" spans="1:8" ht="23.25" customHeight="1">
      <c r="A21" s="203" t="s">
        <v>62</v>
      </c>
      <c r="B21" s="135">
        <v>1</v>
      </c>
      <c r="C21" s="135">
        <v>4</v>
      </c>
      <c r="D21" s="204">
        <v>5740510020</v>
      </c>
      <c r="E21" s="205">
        <v>120</v>
      </c>
      <c r="F21" s="133">
        <f>'пр 5.'!G24</f>
        <v>1024600</v>
      </c>
      <c r="G21" s="133">
        <f>'пр 5.'!H24</f>
        <v>1155800</v>
      </c>
      <c r="H21" s="133">
        <f>'пр 5.'!I24</f>
        <v>1155800</v>
      </c>
    </row>
    <row r="22" spans="1:8" ht="30.75" customHeight="1">
      <c r="A22" s="203" t="s">
        <v>66</v>
      </c>
      <c r="B22" s="135">
        <v>1</v>
      </c>
      <c r="C22" s="135">
        <v>4</v>
      </c>
      <c r="D22" s="204">
        <v>5740510020</v>
      </c>
      <c r="E22" s="205">
        <v>240</v>
      </c>
      <c r="F22" s="133">
        <f>'пр 5.'!G27</f>
        <v>346418.62</v>
      </c>
      <c r="G22" s="133">
        <f>'пр 5.'!H27</f>
        <v>289057</v>
      </c>
      <c r="H22" s="133">
        <f>'пр 5.'!I27</f>
        <v>289057</v>
      </c>
    </row>
    <row r="23" spans="1:8" ht="24.75" customHeight="1">
      <c r="A23" s="203" t="s">
        <v>40</v>
      </c>
      <c r="B23" s="135">
        <v>1</v>
      </c>
      <c r="C23" s="135">
        <v>4</v>
      </c>
      <c r="D23" s="204">
        <v>5740510020</v>
      </c>
      <c r="E23" s="205">
        <v>540</v>
      </c>
      <c r="F23" s="133">
        <f>'пр 5.'!G30</f>
        <v>57400</v>
      </c>
      <c r="G23" s="133">
        <f>'пр 5.'!H30</f>
        <v>57400</v>
      </c>
      <c r="H23" s="133">
        <f>'пр 5.'!I30</f>
        <v>57400</v>
      </c>
    </row>
    <row r="24" spans="1:8" ht="24.75" customHeight="1">
      <c r="A24" s="203" t="s">
        <v>166</v>
      </c>
      <c r="B24" s="135">
        <v>1</v>
      </c>
      <c r="C24" s="135">
        <v>4</v>
      </c>
      <c r="D24" s="204">
        <v>5740510020</v>
      </c>
      <c r="E24" s="205">
        <v>850</v>
      </c>
      <c r="F24" s="133">
        <f>'пр 5.'!G31</f>
        <v>2000</v>
      </c>
      <c r="G24" s="133">
        <f>'пр 5.'!H31</f>
        <v>0</v>
      </c>
      <c r="H24" s="133">
        <f>'пр 5.'!I31</f>
        <v>0</v>
      </c>
    </row>
    <row r="25" spans="1:8" ht="59.25" customHeight="1">
      <c r="A25" s="203" t="s">
        <v>170</v>
      </c>
      <c r="B25" s="135">
        <v>1</v>
      </c>
      <c r="C25" s="135">
        <v>4</v>
      </c>
      <c r="D25" s="204">
        <v>5740515010</v>
      </c>
      <c r="E25" s="205">
        <v>0</v>
      </c>
      <c r="F25" s="133">
        <f>F26</f>
        <v>332920</v>
      </c>
      <c r="G25" s="133">
        <f>G26</f>
        <v>332920</v>
      </c>
      <c r="H25" s="133">
        <f>H26</f>
        <v>332920</v>
      </c>
    </row>
    <row r="26" spans="1:8" ht="24.75" customHeight="1">
      <c r="A26" s="203" t="s">
        <v>40</v>
      </c>
      <c r="B26" s="135">
        <v>1</v>
      </c>
      <c r="C26" s="135">
        <v>4</v>
      </c>
      <c r="D26" s="204">
        <v>5740515010</v>
      </c>
      <c r="E26" s="205">
        <v>540</v>
      </c>
      <c r="F26" s="133">
        <f>'пр 5.'!G34</f>
        <v>332920</v>
      </c>
      <c r="G26" s="133">
        <v>332920</v>
      </c>
      <c r="H26" s="133">
        <v>332920</v>
      </c>
    </row>
    <row r="27" spans="1:8" ht="30.75" customHeight="1">
      <c r="A27" s="202" t="s">
        <v>176</v>
      </c>
      <c r="B27" s="198">
        <v>1</v>
      </c>
      <c r="C27" s="198">
        <v>6</v>
      </c>
      <c r="D27" s="199">
        <v>0</v>
      </c>
      <c r="E27" s="200">
        <v>0</v>
      </c>
      <c r="F27" s="201">
        <f>F28</f>
        <v>25400</v>
      </c>
      <c r="G27" s="201">
        <f t="shared" ref="G27:H27" si="8">G28</f>
        <v>25400</v>
      </c>
      <c r="H27" s="201">
        <f t="shared" si="8"/>
        <v>25400</v>
      </c>
    </row>
    <row r="28" spans="1:8" ht="49.5" customHeight="1">
      <c r="A28" s="203" t="s">
        <v>388</v>
      </c>
      <c r="B28" s="135">
        <v>1</v>
      </c>
      <c r="C28" s="135">
        <v>6</v>
      </c>
      <c r="D28" s="204">
        <v>5700000000</v>
      </c>
      <c r="E28" s="205">
        <v>0</v>
      </c>
      <c r="F28" s="133">
        <f>F29</f>
        <v>25400</v>
      </c>
      <c r="G28" s="133">
        <f t="shared" ref="G28:H28" si="9">G29</f>
        <v>25400</v>
      </c>
      <c r="H28" s="133">
        <f t="shared" si="9"/>
        <v>25400</v>
      </c>
    </row>
    <row r="29" spans="1:8" ht="22.5" customHeight="1">
      <c r="A29" s="203" t="s">
        <v>341</v>
      </c>
      <c r="B29" s="135">
        <v>1</v>
      </c>
      <c r="C29" s="135">
        <v>6</v>
      </c>
      <c r="D29" s="204">
        <v>5740000000</v>
      </c>
      <c r="E29" s="205">
        <v>0</v>
      </c>
      <c r="F29" s="133">
        <f>F30</f>
        <v>25400</v>
      </c>
      <c r="G29" s="133">
        <f t="shared" ref="G29:H29" si="10">G30</f>
        <v>25400</v>
      </c>
      <c r="H29" s="133">
        <f t="shared" si="10"/>
        <v>25400</v>
      </c>
    </row>
    <row r="30" spans="1:8" ht="22.5" customHeight="1">
      <c r="A30" s="203" t="s">
        <v>359</v>
      </c>
      <c r="B30" s="135">
        <v>1</v>
      </c>
      <c r="C30" s="135">
        <v>6</v>
      </c>
      <c r="D30" s="204">
        <v>5740500000</v>
      </c>
      <c r="E30" s="205">
        <v>0</v>
      </c>
      <c r="F30" s="133">
        <f>F31</f>
        <v>25400</v>
      </c>
      <c r="G30" s="133">
        <f t="shared" ref="G30:H30" si="11">G31</f>
        <v>25400</v>
      </c>
      <c r="H30" s="133">
        <f t="shared" si="11"/>
        <v>25400</v>
      </c>
    </row>
    <row r="31" spans="1:8" ht="23.45" customHeight="1">
      <c r="A31" s="203" t="s">
        <v>432</v>
      </c>
      <c r="B31" s="135">
        <v>1</v>
      </c>
      <c r="C31" s="135">
        <v>6</v>
      </c>
      <c r="D31" s="204">
        <v>5740510080</v>
      </c>
      <c r="E31" s="205">
        <v>0</v>
      </c>
      <c r="F31" s="133">
        <f>F32</f>
        <v>25400</v>
      </c>
      <c r="G31" s="133">
        <f t="shared" ref="G31:H31" si="12">G32</f>
        <v>25400</v>
      </c>
      <c r="H31" s="133">
        <f t="shared" si="12"/>
        <v>25400</v>
      </c>
    </row>
    <row r="32" spans="1:8" ht="24" customHeight="1">
      <c r="A32" s="203" t="s">
        <v>40</v>
      </c>
      <c r="B32" s="135">
        <v>1</v>
      </c>
      <c r="C32" s="135">
        <v>6</v>
      </c>
      <c r="D32" s="204">
        <v>5740510080</v>
      </c>
      <c r="E32" s="205">
        <v>540</v>
      </c>
      <c r="F32" s="133">
        <f>'пр 5.'!G45</f>
        <v>25400</v>
      </c>
      <c r="G32" s="133">
        <f>'пр 5.'!H45</f>
        <v>25400</v>
      </c>
      <c r="H32" s="133">
        <f>'пр 5.'!I45</f>
        <v>25400</v>
      </c>
    </row>
    <row r="33" spans="1:8" ht="24" customHeight="1">
      <c r="A33" s="202" t="s">
        <v>189</v>
      </c>
      <c r="B33" s="135">
        <v>1</v>
      </c>
      <c r="C33" s="135">
        <v>13</v>
      </c>
      <c r="D33" s="206">
        <v>0</v>
      </c>
      <c r="E33" s="207">
        <v>0</v>
      </c>
      <c r="F33" s="201">
        <f>F34</f>
        <v>1294.5</v>
      </c>
      <c r="G33" s="201">
        <f t="shared" ref="G33:H33" si="13">G34</f>
        <v>0</v>
      </c>
      <c r="H33" s="201">
        <f t="shared" si="13"/>
        <v>0</v>
      </c>
    </row>
    <row r="34" spans="1:8" ht="48" customHeight="1">
      <c r="A34" s="203" t="s">
        <v>388</v>
      </c>
      <c r="B34" s="135">
        <v>1</v>
      </c>
      <c r="C34" s="135">
        <v>13</v>
      </c>
      <c r="D34" s="204">
        <v>5700000000</v>
      </c>
      <c r="E34" s="205">
        <v>0</v>
      </c>
      <c r="F34" s="133">
        <f>F35</f>
        <v>1294.5</v>
      </c>
      <c r="G34" s="133">
        <f t="shared" ref="G34:H34" si="14">G35</f>
        <v>0</v>
      </c>
      <c r="H34" s="133">
        <f t="shared" si="14"/>
        <v>0</v>
      </c>
    </row>
    <row r="35" spans="1:8" ht="21.75" customHeight="1">
      <c r="A35" s="97" t="s">
        <v>341</v>
      </c>
      <c r="B35" s="135">
        <v>1</v>
      </c>
      <c r="C35" s="135">
        <v>13</v>
      </c>
      <c r="D35" s="136">
        <v>5740000000</v>
      </c>
      <c r="E35" s="137">
        <v>0</v>
      </c>
      <c r="F35" s="133">
        <f>F36</f>
        <v>1294.5</v>
      </c>
      <c r="G35" s="133">
        <f t="shared" ref="G35:H36" si="15">G36</f>
        <v>0</v>
      </c>
      <c r="H35" s="133">
        <f t="shared" si="15"/>
        <v>0</v>
      </c>
    </row>
    <row r="36" spans="1:8" ht="21.75" customHeight="1">
      <c r="A36" s="203" t="s">
        <v>359</v>
      </c>
      <c r="B36" s="135">
        <v>1</v>
      </c>
      <c r="C36" s="135">
        <v>13</v>
      </c>
      <c r="D36" s="136">
        <v>5740500000</v>
      </c>
      <c r="E36" s="137">
        <v>0</v>
      </c>
      <c r="F36" s="133">
        <f>F37</f>
        <v>1294.5</v>
      </c>
      <c r="G36" s="133">
        <f t="shared" si="15"/>
        <v>0</v>
      </c>
      <c r="H36" s="133">
        <f t="shared" si="15"/>
        <v>0</v>
      </c>
    </row>
    <row r="37" spans="1:8" ht="21.75" customHeight="1">
      <c r="A37" s="97" t="s">
        <v>190</v>
      </c>
      <c r="B37" s="135">
        <v>1</v>
      </c>
      <c r="C37" s="135">
        <v>13</v>
      </c>
      <c r="D37" s="136">
        <v>5740595100</v>
      </c>
      <c r="E37" s="137">
        <v>0</v>
      </c>
      <c r="F37" s="133">
        <f>F38</f>
        <v>1294.5</v>
      </c>
      <c r="G37" s="133">
        <f>G38</f>
        <v>0</v>
      </c>
      <c r="H37" s="133">
        <f>H38</f>
        <v>0</v>
      </c>
    </row>
    <row r="38" spans="1:8" ht="21.75" customHeight="1">
      <c r="A38" s="97" t="s">
        <v>166</v>
      </c>
      <c r="B38" s="135">
        <v>1</v>
      </c>
      <c r="C38" s="135">
        <v>13</v>
      </c>
      <c r="D38" s="136">
        <v>5740595100</v>
      </c>
      <c r="E38" s="137">
        <v>850</v>
      </c>
      <c r="F38" s="133">
        <f>'пр 5.'!G52</f>
        <v>1294.5</v>
      </c>
      <c r="G38" s="133">
        <f>'пр 5.'!H52</f>
        <v>0</v>
      </c>
      <c r="H38" s="133">
        <f>'пр 5.'!I52</f>
        <v>0</v>
      </c>
    </row>
    <row r="39" spans="1:8" ht="21.75" customHeight="1">
      <c r="A39" s="208" t="s">
        <v>48</v>
      </c>
      <c r="B39" s="209">
        <v>2</v>
      </c>
      <c r="C39" s="209">
        <v>0</v>
      </c>
      <c r="D39" s="210">
        <v>0</v>
      </c>
      <c r="E39" s="211">
        <v>0</v>
      </c>
      <c r="F39" s="201">
        <f>F40</f>
        <v>128500</v>
      </c>
      <c r="G39" s="201">
        <f t="shared" ref="G39:H43" si="16">G40</f>
        <v>134500</v>
      </c>
      <c r="H39" s="201">
        <f t="shared" si="16"/>
        <v>139400</v>
      </c>
    </row>
    <row r="40" spans="1:8" ht="21.75" customHeight="1">
      <c r="A40" s="212" t="s">
        <v>387</v>
      </c>
      <c r="B40" s="209">
        <v>2</v>
      </c>
      <c r="C40" s="209">
        <v>3</v>
      </c>
      <c r="D40" s="210">
        <v>0</v>
      </c>
      <c r="E40" s="211">
        <v>0</v>
      </c>
      <c r="F40" s="201">
        <f>F41</f>
        <v>128500</v>
      </c>
      <c r="G40" s="201">
        <f t="shared" si="16"/>
        <v>134500</v>
      </c>
      <c r="H40" s="201">
        <f t="shared" si="16"/>
        <v>139400</v>
      </c>
    </row>
    <row r="41" spans="1:8" ht="48" customHeight="1">
      <c r="A41" s="203" t="s">
        <v>388</v>
      </c>
      <c r="B41" s="213">
        <v>2</v>
      </c>
      <c r="C41" s="213">
        <v>3</v>
      </c>
      <c r="D41" s="214">
        <v>5700000000</v>
      </c>
      <c r="E41" s="215">
        <v>0</v>
      </c>
      <c r="F41" s="133">
        <f>F42</f>
        <v>128500</v>
      </c>
      <c r="G41" s="133">
        <f t="shared" si="16"/>
        <v>134500</v>
      </c>
      <c r="H41" s="133">
        <f t="shared" si="16"/>
        <v>139400</v>
      </c>
    </row>
    <row r="42" spans="1:8" ht="23.25" customHeight="1">
      <c r="A42" s="216" t="s">
        <v>341</v>
      </c>
      <c r="B42" s="213">
        <v>2</v>
      </c>
      <c r="C42" s="213">
        <v>3</v>
      </c>
      <c r="D42" s="214">
        <v>5740000000</v>
      </c>
      <c r="E42" s="215">
        <v>0</v>
      </c>
      <c r="F42" s="133">
        <f>F43</f>
        <v>128500</v>
      </c>
      <c r="G42" s="133">
        <f t="shared" si="16"/>
        <v>134500</v>
      </c>
      <c r="H42" s="133">
        <f t="shared" si="16"/>
        <v>139400</v>
      </c>
    </row>
    <row r="43" spans="1:8" ht="23.25" customHeight="1">
      <c r="A43" s="216" t="s">
        <v>433</v>
      </c>
      <c r="B43" s="213">
        <v>2</v>
      </c>
      <c r="C43" s="213">
        <v>3</v>
      </c>
      <c r="D43" s="214">
        <v>5740500000</v>
      </c>
      <c r="E43" s="215">
        <v>0</v>
      </c>
      <c r="F43" s="133">
        <f>F44</f>
        <v>128500</v>
      </c>
      <c r="G43" s="133">
        <f t="shared" si="16"/>
        <v>134500</v>
      </c>
      <c r="H43" s="133">
        <f t="shared" si="16"/>
        <v>139400</v>
      </c>
    </row>
    <row r="44" spans="1:8" ht="30.75" customHeight="1">
      <c r="A44" s="216" t="s">
        <v>376</v>
      </c>
      <c r="B44" s="213">
        <v>2</v>
      </c>
      <c r="C44" s="213">
        <v>3</v>
      </c>
      <c r="D44" s="214">
        <v>5740551180</v>
      </c>
      <c r="E44" s="215">
        <v>0</v>
      </c>
      <c r="F44" s="133">
        <f>F45+F46</f>
        <v>128500</v>
      </c>
      <c r="G44" s="133">
        <f t="shared" ref="G44:H44" si="17">G45+G46</f>
        <v>134500</v>
      </c>
      <c r="H44" s="133">
        <f t="shared" si="17"/>
        <v>139400</v>
      </c>
    </row>
    <row r="45" spans="1:8" ht="24" customHeight="1">
      <c r="A45" s="216" t="s">
        <v>62</v>
      </c>
      <c r="B45" s="213">
        <v>2</v>
      </c>
      <c r="C45" s="213">
        <v>3</v>
      </c>
      <c r="D45" s="214">
        <v>5740551180</v>
      </c>
      <c r="E45" s="215">
        <v>120</v>
      </c>
      <c r="F45" s="133">
        <f>'пр 5.'!G59</f>
        <v>127500</v>
      </c>
      <c r="G45" s="133">
        <f>'пр 5.'!H59</f>
        <v>133500</v>
      </c>
      <c r="H45" s="133">
        <f>'пр 5.'!I59</f>
        <v>138400</v>
      </c>
    </row>
    <row r="46" spans="1:8" ht="30.75" customHeight="1">
      <c r="A46" s="216" t="s">
        <v>66</v>
      </c>
      <c r="B46" s="213">
        <v>2</v>
      </c>
      <c r="C46" s="213">
        <v>3</v>
      </c>
      <c r="D46" s="214">
        <v>5740551180</v>
      </c>
      <c r="E46" s="215">
        <v>240</v>
      </c>
      <c r="F46" s="133">
        <f>'пр 5.'!G62</f>
        <v>1000</v>
      </c>
      <c r="G46" s="133">
        <f>'пр 5.'!H62</f>
        <v>1000</v>
      </c>
      <c r="H46" s="133">
        <f>'пр 5.'!I62</f>
        <v>1000</v>
      </c>
    </row>
    <row r="47" spans="1:8" ht="30.75" customHeight="1">
      <c r="A47" s="197" t="s">
        <v>50</v>
      </c>
      <c r="B47" s="198">
        <v>3</v>
      </c>
      <c r="C47" s="198">
        <v>0</v>
      </c>
      <c r="D47" s="199">
        <v>0</v>
      </c>
      <c r="E47" s="200">
        <v>0</v>
      </c>
      <c r="F47" s="201">
        <f t="shared" ref="F47:F52" si="18">F48</f>
        <v>5000</v>
      </c>
      <c r="G47" s="201">
        <f t="shared" ref="G47:H47" si="19">G48</f>
        <v>5000</v>
      </c>
      <c r="H47" s="201">
        <f t="shared" si="19"/>
        <v>3000</v>
      </c>
    </row>
    <row r="48" spans="1:8" ht="30.6" customHeight="1">
      <c r="A48" s="202" t="s">
        <v>434</v>
      </c>
      <c r="B48" s="198">
        <v>3</v>
      </c>
      <c r="C48" s="198">
        <v>10</v>
      </c>
      <c r="D48" s="199">
        <v>0</v>
      </c>
      <c r="E48" s="200">
        <v>0</v>
      </c>
      <c r="F48" s="201">
        <f t="shared" si="18"/>
        <v>5000</v>
      </c>
      <c r="G48" s="201">
        <f t="shared" ref="G48:H48" si="20">G49</f>
        <v>5000</v>
      </c>
      <c r="H48" s="201">
        <f t="shared" si="20"/>
        <v>3000</v>
      </c>
    </row>
    <row r="49" spans="1:8" ht="45.75" customHeight="1">
      <c r="A49" s="203" t="s">
        <v>388</v>
      </c>
      <c r="B49" s="135">
        <v>3</v>
      </c>
      <c r="C49" s="135">
        <v>10</v>
      </c>
      <c r="D49" s="204">
        <v>5700000000</v>
      </c>
      <c r="E49" s="205">
        <v>0</v>
      </c>
      <c r="F49" s="133">
        <f t="shared" si="18"/>
        <v>5000</v>
      </c>
      <c r="G49" s="133">
        <f t="shared" ref="G49:H49" si="21">G50</f>
        <v>5000</v>
      </c>
      <c r="H49" s="133">
        <f t="shared" si="21"/>
        <v>3000</v>
      </c>
    </row>
    <row r="50" spans="1:8" ht="24.75" customHeight="1">
      <c r="A50" s="203" t="s">
        <v>341</v>
      </c>
      <c r="B50" s="135">
        <v>3</v>
      </c>
      <c r="C50" s="135">
        <v>10</v>
      </c>
      <c r="D50" s="204">
        <v>5740000000</v>
      </c>
      <c r="E50" s="205">
        <v>0</v>
      </c>
      <c r="F50" s="133">
        <f t="shared" si="18"/>
        <v>5000</v>
      </c>
      <c r="G50" s="133">
        <f t="shared" ref="G50:H50" si="22">G51</f>
        <v>5000</v>
      </c>
      <c r="H50" s="133">
        <f t="shared" si="22"/>
        <v>3000</v>
      </c>
    </row>
    <row r="51" spans="1:8" ht="24.75" customHeight="1">
      <c r="A51" s="203" t="s">
        <v>342</v>
      </c>
      <c r="B51" s="135">
        <v>3</v>
      </c>
      <c r="C51" s="135">
        <v>10</v>
      </c>
      <c r="D51" s="204">
        <v>5740100000</v>
      </c>
      <c r="E51" s="205">
        <v>0</v>
      </c>
      <c r="F51" s="133">
        <f t="shared" si="18"/>
        <v>5000</v>
      </c>
      <c r="G51" s="133">
        <f t="shared" ref="G51:H51" si="23">G52</f>
        <v>5000</v>
      </c>
      <c r="H51" s="133">
        <f t="shared" si="23"/>
        <v>3000</v>
      </c>
    </row>
    <row r="52" spans="1:8" ht="30.75" customHeight="1">
      <c r="A52" s="203" t="s">
        <v>343</v>
      </c>
      <c r="B52" s="135">
        <v>3</v>
      </c>
      <c r="C52" s="135">
        <v>10</v>
      </c>
      <c r="D52" s="204">
        <v>5740195020</v>
      </c>
      <c r="E52" s="205">
        <v>0</v>
      </c>
      <c r="F52" s="133">
        <f t="shared" si="18"/>
        <v>5000</v>
      </c>
      <c r="G52" s="133">
        <f t="shared" ref="G52:H52" si="24">G53</f>
        <v>5000</v>
      </c>
      <c r="H52" s="133">
        <f t="shared" si="24"/>
        <v>3000</v>
      </c>
    </row>
    <row r="53" spans="1:8" ht="30.75" customHeight="1">
      <c r="A53" s="203" t="s">
        <v>66</v>
      </c>
      <c r="B53" s="135">
        <v>3</v>
      </c>
      <c r="C53" s="135">
        <v>10</v>
      </c>
      <c r="D53" s="204">
        <v>5740195020</v>
      </c>
      <c r="E53" s="205">
        <v>240</v>
      </c>
      <c r="F53" s="133">
        <f>'пр 5.'!G70</f>
        <v>5000</v>
      </c>
      <c r="G53" s="133">
        <f>'пр 5.'!H70</f>
        <v>5000</v>
      </c>
      <c r="H53" s="133">
        <f>'пр 5.'!I70</f>
        <v>3000</v>
      </c>
    </row>
    <row r="54" spans="1:8" ht="24.75" customHeight="1">
      <c r="A54" s="197" t="s">
        <v>52</v>
      </c>
      <c r="B54" s="198">
        <v>4</v>
      </c>
      <c r="C54" s="198">
        <v>0</v>
      </c>
      <c r="D54" s="199">
        <v>0</v>
      </c>
      <c r="E54" s="200">
        <v>0</v>
      </c>
      <c r="F54" s="201">
        <f t="shared" ref="F54:F59" si="25">F55</f>
        <v>1619128.85</v>
      </c>
      <c r="G54" s="201">
        <f t="shared" ref="G54:H54" si="26">G55</f>
        <v>759000</v>
      </c>
      <c r="H54" s="201">
        <f t="shared" si="26"/>
        <v>795000</v>
      </c>
    </row>
    <row r="55" spans="1:8" ht="24.75" customHeight="1">
      <c r="A55" s="218" t="s">
        <v>53</v>
      </c>
      <c r="B55" s="198">
        <v>4</v>
      </c>
      <c r="C55" s="198">
        <v>9</v>
      </c>
      <c r="D55" s="199">
        <v>0</v>
      </c>
      <c r="E55" s="200">
        <v>0</v>
      </c>
      <c r="F55" s="201">
        <f t="shared" si="25"/>
        <v>1619128.85</v>
      </c>
      <c r="G55" s="201">
        <f t="shared" ref="G55:H57" si="27">G56</f>
        <v>759000</v>
      </c>
      <c r="H55" s="201">
        <f t="shared" si="27"/>
        <v>795000</v>
      </c>
    </row>
    <row r="56" spans="1:8" ht="46.5" customHeight="1">
      <c r="A56" s="203" t="s">
        <v>388</v>
      </c>
      <c r="B56" s="135">
        <v>4</v>
      </c>
      <c r="C56" s="135">
        <v>9</v>
      </c>
      <c r="D56" s="204">
        <v>5700000000</v>
      </c>
      <c r="E56" s="205">
        <v>0</v>
      </c>
      <c r="F56" s="133">
        <f t="shared" si="25"/>
        <v>1619128.85</v>
      </c>
      <c r="G56" s="133">
        <f t="shared" si="27"/>
        <v>759000</v>
      </c>
      <c r="H56" s="133">
        <f t="shared" si="27"/>
        <v>795000</v>
      </c>
    </row>
    <row r="57" spans="1:8" ht="24" customHeight="1">
      <c r="A57" s="203" t="s">
        <v>341</v>
      </c>
      <c r="B57" s="135">
        <v>4</v>
      </c>
      <c r="C57" s="135">
        <v>9</v>
      </c>
      <c r="D57" s="204">
        <v>5740000000</v>
      </c>
      <c r="E57" s="205">
        <v>0</v>
      </c>
      <c r="F57" s="133">
        <f t="shared" si="25"/>
        <v>1619128.85</v>
      </c>
      <c r="G57" s="133">
        <f t="shared" si="27"/>
        <v>759000</v>
      </c>
      <c r="H57" s="133">
        <f t="shared" si="27"/>
        <v>795000</v>
      </c>
    </row>
    <row r="58" spans="1:8" ht="24" customHeight="1">
      <c r="A58" s="203" t="s">
        <v>344</v>
      </c>
      <c r="B58" s="135">
        <v>4</v>
      </c>
      <c r="C58" s="135">
        <v>9</v>
      </c>
      <c r="D58" s="204">
        <v>5740200000</v>
      </c>
      <c r="E58" s="205">
        <v>0</v>
      </c>
      <c r="F58" s="133">
        <f t="shared" si="25"/>
        <v>1619128.85</v>
      </c>
      <c r="G58" s="133">
        <f t="shared" ref="G58:H58" si="28">G59</f>
        <v>759000</v>
      </c>
      <c r="H58" s="133">
        <f t="shared" si="28"/>
        <v>795000</v>
      </c>
    </row>
    <row r="59" spans="1:8" ht="30.75" customHeight="1">
      <c r="A59" s="203" t="s">
        <v>67</v>
      </c>
      <c r="B59" s="135">
        <v>4</v>
      </c>
      <c r="C59" s="135">
        <v>9</v>
      </c>
      <c r="D59" s="204">
        <v>5740295280</v>
      </c>
      <c r="E59" s="205">
        <v>0</v>
      </c>
      <c r="F59" s="133">
        <f t="shared" si="25"/>
        <v>1619128.85</v>
      </c>
      <c r="G59" s="133">
        <f t="shared" ref="G59:H59" si="29">G60</f>
        <v>759000</v>
      </c>
      <c r="H59" s="133">
        <f t="shared" si="29"/>
        <v>795000</v>
      </c>
    </row>
    <row r="60" spans="1:8" ht="30.75" customHeight="1">
      <c r="A60" s="203" t="s">
        <v>66</v>
      </c>
      <c r="B60" s="135">
        <v>4</v>
      </c>
      <c r="C60" s="135">
        <v>9</v>
      </c>
      <c r="D60" s="204">
        <v>5740295280</v>
      </c>
      <c r="E60" s="205">
        <v>240</v>
      </c>
      <c r="F60" s="133">
        <f>'пр 5.'!G78</f>
        <v>1619128.85</v>
      </c>
      <c r="G60" s="133">
        <f>'пр 5.'!H78</f>
        <v>759000</v>
      </c>
      <c r="H60" s="133">
        <f>'пр 5.'!I78</f>
        <v>795000</v>
      </c>
    </row>
    <row r="61" spans="1:8" ht="30.75" hidden="1" customHeight="1">
      <c r="A61" s="197" t="s">
        <v>283</v>
      </c>
      <c r="B61" s="198">
        <v>4</v>
      </c>
      <c r="C61" s="198">
        <v>12</v>
      </c>
      <c r="D61" s="199">
        <v>0</v>
      </c>
      <c r="E61" s="200">
        <v>0</v>
      </c>
      <c r="F61" s="219" t="e">
        <f>F62</f>
        <v>#REF!</v>
      </c>
      <c r="G61" s="219" t="e">
        <f t="shared" ref="G61:H61" si="30">G62</f>
        <v>#REF!</v>
      </c>
      <c r="H61" s="219" t="e">
        <f t="shared" si="30"/>
        <v>#REF!</v>
      </c>
    </row>
    <row r="62" spans="1:8" ht="44.25" hidden="1" customHeight="1">
      <c r="A62" s="203" t="s">
        <v>292</v>
      </c>
      <c r="B62" s="135">
        <v>4</v>
      </c>
      <c r="C62" s="135">
        <v>12</v>
      </c>
      <c r="D62" s="204">
        <v>5700000000</v>
      </c>
      <c r="E62" s="205">
        <v>0</v>
      </c>
      <c r="F62" s="133" t="e">
        <f>F63</f>
        <v>#REF!</v>
      </c>
      <c r="G62" s="133" t="e">
        <f t="shared" ref="G62:G65" si="31">G63</f>
        <v>#REF!</v>
      </c>
      <c r="H62" s="133" t="e">
        <f t="shared" ref="H62:H65" si="32">H63</f>
        <v>#REF!</v>
      </c>
    </row>
    <row r="63" spans="1:8" ht="33.75" hidden="1" customHeight="1">
      <c r="A63" s="203" t="s">
        <v>341</v>
      </c>
      <c r="B63" s="135">
        <v>4</v>
      </c>
      <c r="C63" s="135">
        <v>12</v>
      </c>
      <c r="D63" s="204">
        <v>5740000000</v>
      </c>
      <c r="E63" s="205">
        <v>0</v>
      </c>
      <c r="F63" s="133" t="e">
        <f>F64</f>
        <v>#REF!</v>
      </c>
      <c r="G63" s="133" t="e">
        <f t="shared" si="31"/>
        <v>#REF!</v>
      </c>
      <c r="H63" s="133" t="e">
        <f t="shared" si="32"/>
        <v>#REF!</v>
      </c>
    </row>
    <row r="64" spans="1:8" ht="30.75" hidden="1" customHeight="1">
      <c r="A64" s="203" t="s">
        <v>346</v>
      </c>
      <c r="B64" s="135">
        <v>4</v>
      </c>
      <c r="C64" s="135">
        <v>12</v>
      </c>
      <c r="D64" s="204">
        <v>5740300000</v>
      </c>
      <c r="E64" s="205">
        <v>0</v>
      </c>
      <c r="F64" s="133" t="e">
        <f>F65+F67+F69</f>
        <v>#REF!</v>
      </c>
      <c r="G64" s="133" t="e">
        <f t="shared" si="31"/>
        <v>#REF!</v>
      </c>
      <c r="H64" s="133" t="e">
        <f t="shared" si="32"/>
        <v>#REF!</v>
      </c>
    </row>
    <row r="65" spans="1:8" ht="30.75" hidden="1" customHeight="1">
      <c r="A65" s="203" t="s">
        <v>347</v>
      </c>
      <c r="B65" s="135">
        <v>4</v>
      </c>
      <c r="C65" s="135">
        <v>12</v>
      </c>
      <c r="D65" s="204">
        <v>5740390010</v>
      </c>
      <c r="E65" s="205">
        <v>0</v>
      </c>
      <c r="F65" s="133" t="e">
        <f>F66</f>
        <v>#REF!</v>
      </c>
      <c r="G65" s="133" t="e">
        <f t="shared" si="31"/>
        <v>#REF!</v>
      </c>
      <c r="H65" s="133" t="e">
        <f t="shared" si="32"/>
        <v>#REF!</v>
      </c>
    </row>
    <row r="66" spans="1:8" ht="30.75" hidden="1" customHeight="1">
      <c r="A66" s="203" t="s">
        <v>66</v>
      </c>
      <c r="B66" s="135">
        <v>4</v>
      </c>
      <c r="C66" s="135">
        <v>12</v>
      </c>
      <c r="D66" s="204">
        <v>5740390010</v>
      </c>
      <c r="E66" s="205">
        <v>240</v>
      </c>
      <c r="F66" s="133" t="e">
        <f>'пр 5.'!#REF!</f>
        <v>#REF!</v>
      </c>
      <c r="G66" s="133" t="e">
        <f>'пр 5.'!#REF!</f>
        <v>#REF!</v>
      </c>
      <c r="H66" s="133" t="e">
        <f>'пр 5.'!#REF!</f>
        <v>#REF!</v>
      </c>
    </row>
    <row r="67" spans="1:8" ht="38.25" hidden="1" customHeight="1">
      <c r="A67" s="106" t="s">
        <v>348</v>
      </c>
      <c r="B67" s="135">
        <v>4</v>
      </c>
      <c r="C67" s="135">
        <v>12</v>
      </c>
      <c r="D67" s="204">
        <v>5740390030</v>
      </c>
      <c r="E67" s="205">
        <v>0</v>
      </c>
      <c r="F67" s="133" t="e">
        <f>F68</f>
        <v>#REF!</v>
      </c>
      <c r="G67" s="133" t="e">
        <f t="shared" ref="G67" si="33">G68</f>
        <v>#REF!</v>
      </c>
      <c r="H67" s="133" t="e">
        <f t="shared" ref="H67" si="34">H68</f>
        <v>#REF!</v>
      </c>
    </row>
    <row r="68" spans="1:8" ht="26.25" hidden="1" customHeight="1">
      <c r="A68" s="203" t="s">
        <v>66</v>
      </c>
      <c r="B68" s="135">
        <v>4</v>
      </c>
      <c r="C68" s="135">
        <v>12</v>
      </c>
      <c r="D68" s="204">
        <v>5740390030</v>
      </c>
      <c r="E68" s="205">
        <v>240</v>
      </c>
      <c r="F68" s="133" t="e">
        <f>'пр 5.'!#REF!</f>
        <v>#REF!</v>
      </c>
      <c r="G68" s="133" t="e">
        <f>'пр 5.'!#REF!</f>
        <v>#REF!</v>
      </c>
      <c r="H68" s="133" t="e">
        <f>'пр 5.'!#REF!</f>
        <v>#REF!</v>
      </c>
    </row>
    <row r="69" spans="1:8" ht="47.25" hidden="1" customHeight="1">
      <c r="A69" s="106" t="s">
        <v>349</v>
      </c>
      <c r="B69" s="135">
        <v>4</v>
      </c>
      <c r="C69" s="135">
        <v>12</v>
      </c>
      <c r="D69" s="204">
        <v>5740390050</v>
      </c>
      <c r="E69" s="205">
        <v>0</v>
      </c>
      <c r="F69" s="133" t="e">
        <f>F70</f>
        <v>#REF!</v>
      </c>
      <c r="G69" s="133" t="e">
        <f t="shared" ref="G69:H69" si="35">G70</f>
        <v>#REF!</v>
      </c>
      <c r="H69" s="133" t="e">
        <f t="shared" si="35"/>
        <v>#REF!</v>
      </c>
    </row>
    <row r="70" spans="1:8" ht="18" hidden="1" customHeight="1">
      <c r="A70" s="203" t="s">
        <v>66</v>
      </c>
      <c r="B70" s="135">
        <v>4</v>
      </c>
      <c r="C70" s="135">
        <v>12</v>
      </c>
      <c r="D70" s="204">
        <v>5740390050</v>
      </c>
      <c r="E70" s="205">
        <v>240</v>
      </c>
      <c r="F70" s="133" t="e">
        <f>'пр 5.'!#REF!</f>
        <v>#REF!</v>
      </c>
      <c r="G70" s="133" t="e">
        <f>'пр 5.'!#REF!</f>
        <v>#REF!</v>
      </c>
      <c r="H70" s="133" t="e">
        <f>'пр 5.'!#REF!</f>
        <v>#REF!</v>
      </c>
    </row>
    <row r="71" spans="1:8" ht="21" customHeight="1">
      <c r="A71" s="197" t="s">
        <v>167</v>
      </c>
      <c r="B71" s="198">
        <v>5</v>
      </c>
      <c r="C71" s="198">
        <v>0</v>
      </c>
      <c r="D71" s="199">
        <v>0</v>
      </c>
      <c r="E71" s="200">
        <v>0</v>
      </c>
      <c r="F71" s="219">
        <f>F72+F78</f>
        <v>609017.82000000007</v>
      </c>
      <c r="G71" s="219">
        <f t="shared" ref="G71" si="36">G72+G78</f>
        <v>108323</v>
      </c>
      <c r="H71" s="219">
        <f t="shared" ref="H71" si="37">H72+H78</f>
        <v>1023013</v>
      </c>
    </row>
    <row r="72" spans="1:8" ht="19.5" customHeight="1">
      <c r="A72" s="217" t="s">
        <v>405</v>
      </c>
      <c r="B72" s="221">
        <v>5</v>
      </c>
      <c r="C72" s="221">
        <v>2</v>
      </c>
      <c r="D72" s="206">
        <v>0</v>
      </c>
      <c r="E72" s="207">
        <v>0</v>
      </c>
      <c r="F72" s="220">
        <f>F73</f>
        <v>87694.82</v>
      </c>
      <c r="G72" s="220">
        <f t="shared" ref="G72:H76" si="38">G73</f>
        <v>0</v>
      </c>
      <c r="H72" s="220">
        <f t="shared" ref="H72" si="39">H73</f>
        <v>0</v>
      </c>
    </row>
    <row r="73" spans="1:8" ht="47.25" customHeight="1">
      <c r="A73" s="106" t="s">
        <v>388</v>
      </c>
      <c r="B73" s="221">
        <v>5</v>
      </c>
      <c r="C73" s="221">
        <v>2</v>
      </c>
      <c r="D73" s="206">
        <v>5700000000</v>
      </c>
      <c r="E73" s="207">
        <v>0</v>
      </c>
      <c r="F73" s="222">
        <f>F74</f>
        <v>87694.82</v>
      </c>
      <c r="G73" s="222">
        <f t="shared" si="38"/>
        <v>0</v>
      </c>
      <c r="H73" s="222">
        <f t="shared" si="38"/>
        <v>0</v>
      </c>
    </row>
    <row r="74" spans="1:8" ht="24.75" customHeight="1">
      <c r="A74" s="106" t="s">
        <v>341</v>
      </c>
      <c r="B74" s="221">
        <v>5</v>
      </c>
      <c r="C74" s="221">
        <v>2</v>
      </c>
      <c r="D74" s="206">
        <v>5740000000</v>
      </c>
      <c r="E74" s="207">
        <v>0</v>
      </c>
      <c r="F74" s="222">
        <f>F75</f>
        <v>87694.82</v>
      </c>
      <c r="G74" s="222">
        <f t="shared" si="38"/>
        <v>0</v>
      </c>
      <c r="H74" s="222">
        <f t="shared" si="38"/>
        <v>0</v>
      </c>
    </row>
    <row r="75" spans="1:8" ht="33" customHeight="1">
      <c r="A75" s="106" t="s">
        <v>435</v>
      </c>
      <c r="B75" s="223">
        <v>5</v>
      </c>
      <c r="C75" s="223">
        <v>2</v>
      </c>
      <c r="D75" s="136">
        <v>5740600000</v>
      </c>
      <c r="E75" s="137">
        <v>0</v>
      </c>
      <c r="F75" s="222">
        <f>F76</f>
        <v>87694.82</v>
      </c>
      <c r="G75" s="222">
        <f t="shared" si="38"/>
        <v>0</v>
      </c>
      <c r="H75" s="222">
        <f t="shared" si="38"/>
        <v>0</v>
      </c>
    </row>
    <row r="76" spans="1:8" ht="33" customHeight="1">
      <c r="A76" s="106" t="s">
        <v>406</v>
      </c>
      <c r="B76" s="223">
        <v>5</v>
      </c>
      <c r="C76" s="223">
        <v>2</v>
      </c>
      <c r="D76" s="136">
        <v>5740695580</v>
      </c>
      <c r="E76" s="137">
        <v>0</v>
      </c>
      <c r="F76" s="222">
        <f>F77</f>
        <v>87694.82</v>
      </c>
      <c r="G76" s="222">
        <f t="shared" si="38"/>
        <v>0</v>
      </c>
      <c r="H76" s="222">
        <f t="shared" si="38"/>
        <v>0</v>
      </c>
    </row>
    <row r="77" spans="1:8" ht="31.9" customHeight="1">
      <c r="A77" s="106" t="s">
        <v>436</v>
      </c>
      <c r="B77" s="223">
        <v>5</v>
      </c>
      <c r="C77" s="223">
        <v>2</v>
      </c>
      <c r="D77" s="136">
        <v>5740695580</v>
      </c>
      <c r="E77" s="137">
        <v>240</v>
      </c>
      <c r="F77" s="222">
        <f>'пр 5.'!G87</f>
        <v>87694.82</v>
      </c>
      <c r="G77" s="222">
        <f>'пр 5.'!H87</f>
        <v>0</v>
      </c>
      <c r="H77" s="222">
        <f>'пр 5.'!I87</f>
        <v>0</v>
      </c>
    </row>
    <row r="78" spans="1:8" ht="21.75" customHeight="1">
      <c r="A78" s="217" t="s">
        <v>165</v>
      </c>
      <c r="B78" s="302">
        <v>5</v>
      </c>
      <c r="C78" s="302">
        <v>3</v>
      </c>
      <c r="D78" s="199">
        <v>0</v>
      </c>
      <c r="E78" s="200">
        <v>0</v>
      </c>
      <c r="F78" s="219">
        <f>F79</f>
        <v>521323</v>
      </c>
      <c r="G78" s="219">
        <f t="shared" ref="G78:H78" si="40">G79</f>
        <v>108323</v>
      </c>
      <c r="H78" s="219">
        <f t="shared" si="40"/>
        <v>1023013</v>
      </c>
    </row>
    <row r="79" spans="1:8" ht="45.75" customHeight="1">
      <c r="A79" s="203" t="s">
        <v>388</v>
      </c>
      <c r="B79" s="135">
        <v>5</v>
      </c>
      <c r="C79" s="135">
        <v>3</v>
      </c>
      <c r="D79" s="204">
        <v>5700000000</v>
      </c>
      <c r="E79" s="205">
        <v>0</v>
      </c>
      <c r="F79" s="133">
        <f>F80+F86</f>
        <v>521323</v>
      </c>
      <c r="G79" s="133">
        <f t="shared" ref="G79:H79" si="41">G80+G86</f>
        <v>108323</v>
      </c>
      <c r="H79" s="133">
        <f t="shared" si="41"/>
        <v>1023013</v>
      </c>
    </row>
    <row r="80" spans="1:8" ht="21.75" customHeight="1">
      <c r="A80" s="203" t="s">
        <v>341</v>
      </c>
      <c r="B80" s="132">
        <v>5</v>
      </c>
      <c r="C80" s="132">
        <v>3</v>
      </c>
      <c r="D80" s="224">
        <v>5740000000</v>
      </c>
      <c r="E80" s="205">
        <v>0</v>
      </c>
      <c r="F80" s="133">
        <f>F81</f>
        <v>10000</v>
      </c>
      <c r="G80" s="133">
        <f t="shared" ref="G80:H80" si="42">G81</f>
        <v>108323</v>
      </c>
      <c r="H80" s="133">
        <f t="shared" si="42"/>
        <v>1023013</v>
      </c>
    </row>
    <row r="81" spans="1:8" ht="30.75" customHeight="1">
      <c r="A81" s="203" t="s">
        <v>346</v>
      </c>
      <c r="B81" s="132">
        <v>5</v>
      </c>
      <c r="C81" s="132">
        <v>3</v>
      </c>
      <c r="D81" s="224">
        <v>5740300000</v>
      </c>
      <c r="E81" s="205">
        <v>0</v>
      </c>
      <c r="F81" s="133">
        <f>F82+F84</f>
        <v>10000</v>
      </c>
      <c r="G81" s="133">
        <f t="shared" ref="G81:H81" si="43">G82+G84</f>
        <v>108323</v>
      </c>
      <c r="H81" s="133">
        <f t="shared" si="43"/>
        <v>1023013</v>
      </c>
    </row>
    <row r="82" spans="1:8" ht="30.75" customHeight="1">
      <c r="A82" s="203" t="s">
        <v>350</v>
      </c>
      <c r="B82" s="132">
        <v>5</v>
      </c>
      <c r="C82" s="132">
        <v>3</v>
      </c>
      <c r="D82" s="224">
        <v>5740395310</v>
      </c>
      <c r="E82" s="205">
        <v>0</v>
      </c>
      <c r="F82" s="133">
        <f>F83</f>
        <v>10000</v>
      </c>
      <c r="G82" s="133">
        <f t="shared" ref="G82:H82" si="44">G83</f>
        <v>108323</v>
      </c>
      <c r="H82" s="133">
        <f t="shared" si="44"/>
        <v>22393</v>
      </c>
    </row>
    <row r="83" spans="1:8" ht="30.75" customHeight="1">
      <c r="A83" s="203" t="s">
        <v>66</v>
      </c>
      <c r="B83" s="132">
        <v>5</v>
      </c>
      <c r="C83" s="132">
        <v>3</v>
      </c>
      <c r="D83" s="224">
        <v>5740395310</v>
      </c>
      <c r="E83" s="205">
        <v>240</v>
      </c>
      <c r="F83" s="133">
        <f>'пр 5.'!G95</f>
        <v>10000</v>
      </c>
      <c r="G83" s="133">
        <f>'пр 5.'!H95</f>
        <v>108323</v>
      </c>
      <c r="H83" s="133">
        <f>'пр 5.'!I95</f>
        <v>22393</v>
      </c>
    </row>
    <row r="84" spans="1:8" ht="26.25" customHeight="1">
      <c r="A84" s="203" t="s">
        <v>351</v>
      </c>
      <c r="B84" s="132">
        <v>5</v>
      </c>
      <c r="C84" s="132">
        <v>3</v>
      </c>
      <c r="D84" s="224" t="s">
        <v>352</v>
      </c>
      <c r="E84" s="205">
        <v>0</v>
      </c>
      <c r="F84" s="133">
        <f>F85</f>
        <v>0</v>
      </c>
      <c r="G84" s="133">
        <f t="shared" ref="G84:H84" si="45">G85</f>
        <v>0</v>
      </c>
      <c r="H84" s="133">
        <f t="shared" si="45"/>
        <v>1000620</v>
      </c>
    </row>
    <row r="85" spans="1:8" ht="30.75" customHeight="1">
      <c r="A85" s="203" t="s">
        <v>66</v>
      </c>
      <c r="B85" s="132">
        <v>5</v>
      </c>
      <c r="C85" s="132">
        <v>3</v>
      </c>
      <c r="D85" s="224" t="s">
        <v>352</v>
      </c>
      <c r="E85" s="205">
        <v>240</v>
      </c>
      <c r="F85" s="133">
        <f>'пр 5.'!G98</f>
        <v>0</v>
      </c>
      <c r="G85" s="133">
        <f>'пр 5.'!H98</f>
        <v>0</v>
      </c>
      <c r="H85" s="133">
        <f>'пр 5.'!I98</f>
        <v>1000620</v>
      </c>
    </row>
    <row r="86" spans="1:8" ht="24" customHeight="1">
      <c r="A86" s="203" t="s">
        <v>371</v>
      </c>
      <c r="B86" s="132">
        <v>5</v>
      </c>
      <c r="C86" s="132">
        <v>3</v>
      </c>
      <c r="D86" s="224">
        <v>5750000000</v>
      </c>
      <c r="E86" s="205">
        <v>0</v>
      </c>
      <c r="F86" s="133">
        <f>F87</f>
        <v>511323</v>
      </c>
      <c r="G86" s="133">
        <f t="shared" ref="G86:H86" si="46">G87</f>
        <v>0</v>
      </c>
      <c r="H86" s="133">
        <f t="shared" si="46"/>
        <v>0</v>
      </c>
    </row>
    <row r="87" spans="1:8" ht="30.75" customHeight="1">
      <c r="A87" s="203" t="s">
        <v>370</v>
      </c>
      <c r="B87" s="132">
        <v>5</v>
      </c>
      <c r="C87" s="132">
        <v>3</v>
      </c>
      <c r="D87" s="224" t="s">
        <v>369</v>
      </c>
      <c r="E87" s="205">
        <v>0</v>
      </c>
      <c r="F87" s="133">
        <f>F88+F90</f>
        <v>511323</v>
      </c>
      <c r="G87" s="133">
        <f t="shared" ref="G87:H88" si="47">G88</f>
        <v>0</v>
      </c>
      <c r="H87" s="133">
        <f t="shared" si="47"/>
        <v>0</v>
      </c>
    </row>
    <row r="88" spans="1:8" ht="30.75" customHeight="1">
      <c r="A88" s="203" t="s">
        <v>373</v>
      </c>
      <c r="B88" s="132">
        <v>5</v>
      </c>
      <c r="C88" s="132">
        <v>3</v>
      </c>
      <c r="D88" s="224" t="s">
        <v>372</v>
      </c>
      <c r="E88" s="205">
        <v>0</v>
      </c>
      <c r="F88" s="133">
        <f>F89</f>
        <v>422222</v>
      </c>
      <c r="G88" s="133">
        <f t="shared" si="47"/>
        <v>0</v>
      </c>
      <c r="H88" s="133">
        <f t="shared" si="47"/>
        <v>0</v>
      </c>
    </row>
    <row r="89" spans="1:8" ht="29.45" customHeight="1">
      <c r="A89" s="203" t="s">
        <v>436</v>
      </c>
      <c r="B89" s="132">
        <v>5</v>
      </c>
      <c r="C89" s="132">
        <v>3</v>
      </c>
      <c r="D89" s="224" t="s">
        <v>372</v>
      </c>
      <c r="E89" s="205">
        <v>240</v>
      </c>
      <c r="F89" s="133">
        <f>'пр 5.'!G103</f>
        <v>422222</v>
      </c>
      <c r="G89" s="133">
        <f>'пр 5.'!H103</f>
        <v>0</v>
      </c>
      <c r="H89" s="133">
        <f>'пр 5.'!I103</f>
        <v>0</v>
      </c>
    </row>
    <row r="90" spans="1:8" ht="33.75" customHeight="1">
      <c r="A90" s="203" t="s">
        <v>375</v>
      </c>
      <c r="B90" s="132">
        <v>5</v>
      </c>
      <c r="C90" s="132">
        <v>3</v>
      </c>
      <c r="D90" s="224" t="s">
        <v>374</v>
      </c>
      <c r="E90" s="205">
        <v>0</v>
      </c>
      <c r="F90" s="133">
        <f>F91</f>
        <v>89101</v>
      </c>
      <c r="G90" s="133">
        <f t="shared" ref="G90:H90" si="48">G91</f>
        <v>0</v>
      </c>
      <c r="H90" s="133">
        <f t="shared" si="48"/>
        <v>0</v>
      </c>
    </row>
    <row r="91" spans="1:8" ht="33" customHeight="1">
      <c r="A91" s="203" t="s">
        <v>66</v>
      </c>
      <c r="B91" s="132">
        <v>5</v>
      </c>
      <c r="C91" s="132">
        <v>3</v>
      </c>
      <c r="D91" s="224" t="s">
        <v>374</v>
      </c>
      <c r="E91" s="205">
        <v>240</v>
      </c>
      <c r="F91" s="133">
        <f>'пр 5.'!G106</f>
        <v>89101</v>
      </c>
      <c r="G91" s="133">
        <f>'пр 5.'!H106</f>
        <v>0</v>
      </c>
      <c r="H91" s="133">
        <f>'пр 5.'!I106</f>
        <v>0</v>
      </c>
    </row>
    <row r="92" spans="1:8" ht="20.25" customHeight="1">
      <c r="A92" s="197" t="s">
        <v>54</v>
      </c>
      <c r="B92" s="225">
        <v>8</v>
      </c>
      <c r="C92" s="225">
        <v>0</v>
      </c>
      <c r="D92" s="226">
        <v>0</v>
      </c>
      <c r="E92" s="200">
        <v>0</v>
      </c>
      <c r="F92" s="201">
        <f>F93</f>
        <v>2741438.38</v>
      </c>
      <c r="G92" s="201">
        <f t="shared" ref="G92:H95" si="49">G93</f>
        <v>2140100</v>
      </c>
      <c r="H92" s="201">
        <f t="shared" si="49"/>
        <v>2140100</v>
      </c>
    </row>
    <row r="93" spans="1:8" ht="20.25" customHeight="1">
      <c r="A93" s="218" t="s">
        <v>55</v>
      </c>
      <c r="B93" s="225">
        <v>8</v>
      </c>
      <c r="C93" s="225">
        <v>1</v>
      </c>
      <c r="D93" s="226">
        <v>0</v>
      </c>
      <c r="E93" s="200">
        <v>0</v>
      </c>
      <c r="F93" s="201">
        <f>F94</f>
        <v>2741438.38</v>
      </c>
      <c r="G93" s="201">
        <f t="shared" si="49"/>
        <v>2140100</v>
      </c>
      <c r="H93" s="201">
        <f t="shared" si="49"/>
        <v>2140100</v>
      </c>
    </row>
    <row r="94" spans="1:8" ht="46.5" customHeight="1">
      <c r="A94" s="203" t="s">
        <v>388</v>
      </c>
      <c r="B94" s="132">
        <v>8</v>
      </c>
      <c r="C94" s="132">
        <v>1</v>
      </c>
      <c r="D94" s="224">
        <v>5700000000</v>
      </c>
      <c r="E94" s="205">
        <v>0</v>
      </c>
      <c r="F94" s="133">
        <f>F95</f>
        <v>2741438.38</v>
      </c>
      <c r="G94" s="133">
        <f t="shared" si="49"/>
        <v>2140100</v>
      </c>
      <c r="H94" s="133">
        <f t="shared" si="49"/>
        <v>2140100</v>
      </c>
    </row>
    <row r="95" spans="1:8" ht="23.25" customHeight="1">
      <c r="A95" s="203" t="s">
        <v>341</v>
      </c>
      <c r="B95" s="132">
        <v>8</v>
      </c>
      <c r="C95" s="132">
        <v>1</v>
      </c>
      <c r="D95" s="224">
        <v>5740000000</v>
      </c>
      <c r="E95" s="205">
        <v>0</v>
      </c>
      <c r="F95" s="133">
        <f>F96</f>
        <v>2741438.38</v>
      </c>
      <c r="G95" s="133">
        <f t="shared" si="49"/>
        <v>2140100</v>
      </c>
      <c r="H95" s="133">
        <f t="shared" si="49"/>
        <v>2140100</v>
      </c>
    </row>
    <row r="96" spans="1:8" ht="23.25" customHeight="1">
      <c r="A96" s="203" t="s">
        <v>353</v>
      </c>
      <c r="B96" s="132">
        <v>8</v>
      </c>
      <c r="C96" s="132">
        <v>1</v>
      </c>
      <c r="D96" s="224">
        <v>5740400000</v>
      </c>
      <c r="E96" s="205">
        <v>0</v>
      </c>
      <c r="F96" s="133">
        <f>F97+F99+F101+F103</f>
        <v>2741438.38</v>
      </c>
      <c r="G96" s="133">
        <f t="shared" ref="G96:H96" si="50">G97+G99+G101+G103</f>
        <v>2140100</v>
      </c>
      <c r="H96" s="133">
        <f t="shared" si="50"/>
        <v>2140100</v>
      </c>
    </row>
    <row r="97" spans="1:8" ht="45.75" customHeight="1">
      <c r="A97" s="203" t="s">
        <v>169</v>
      </c>
      <c r="B97" s="132">
        <v>8</v>
      </c>
      <c r="C97" s="132">
        <v>1</v>
      </c>
      <c r="D97" s="224">
        <v>5740475080</v>
      </c>
      <c r="E97" s="205">
        <v>0</v>
      </c>
      <c r="F97" s="133">
        <f>F98</f>
        <v>1721100</v>
      </c>
      <c r="G97" s="133">
        <f t="shared" ref="G97:H97" si="51">G98</f>
        <v>2110100</v>
      </c>
      <c r="H97" s="133">
        <f t="shared" si="51"/>
        <v>2110100</v>
      </c>
    </row>
    <row r="98" spans="1:8" ht="20.25" customHeight="1">
      <c r="A98" s="203" t="s">
        <v>40</v>
      </c>
      <c r="B98" s="132">
        <v>8</v>
      </c>
      <c r="C98" s="132">
        <v>1</v>
      </c>
      <c r="D98" s="224">
        <v>5740475080</v>
      </c>
      <c r="E98" s="205">
        <v>540</v>
      </c>
      <c r="F98" s="133">
        <f>'пр 5.'!G114</f>
        <v>1721100</v>
      </c>
      <c r="G98" s="133">
        <v>2110100</v>
      </c>
      <c r="H98" s="133">
        <v>2110100</v>
      </c>
    </row>
    <row r="99" spans="1:8" ht="20.25" customHeight="1">
      <c r="A99" s="203" t="s">
        <v>354</v>
      </c>
      <c r="B99" s="132">
        <v>8</v>
      </c>
      <c r="C99" s="132">
        <v>1</v>
      </c>
      <c r="D99" s="224">
        <v>5740495110</v>
      </c>
      <c r="E99" s="205">
        <v>0</v>
      </c>
      <c r="F99" s="133">
        <f>F100</f>
        <v>320000</v>
      </c>
      <c r="G99" s="133">
        <f t="shared" ref="G99:H99" si="52">G100</f>
        <v>0</v>
      </c>
      <c r="H99" s="133">
        <f t="shared" si="52"/>
        <v>0</v>
      </c>
    </row>
    <row r="100" spans="1:8" ht="30" customHeight="1">
      <c r="A100" s="203" t="s">
        <v>66</v>
      </c>
      <c r="B100" s="132">
        <v>8</v>
      </c>
      <c r="C100" s="132">
        <v>1</v>
      </c>
      <c r="D100" s="224">
        <v>5740495110</v>
      </c>
      <c r="E100" s="205">
        <v>240</v>
      </c>
      <c r="F100" s="133">
        <f>'пр 5.'!G116</f>
        <v>320000</v>
      </c>
      <c r="G100" s="133">
        <f>'пр 5.'!H116</f>
        <v>0</v>
      </c>
      <c r="H100" s="133">
        <f>'пр 5.'!I116</f>
        <v>0</v>
      </c>
    </row>
    <row r="101" spans="1:8" ht="30">
      <c r="A101" s="203" t="s">
        <v>355</v>
      </c>
      <c r="B101" s="132">
        <v>8</v>
      </c>
      <c r="C101" s="132">
        <v>1</v>
      </c>
      <c r="D101" s="224">
        <v>5740495220</v>
      </c>
      <c r="E101" s="205">
        <v>0</v>
      </c>
      <c r="F101" s="133">
        <f>F102</f>
        <v>311338.38</v>
      </c>
      <c r="G101" s="133">
        <f t="shared" ref="G101:H101" si="53">G102</f>
        <v>30000</v>
      </c>
      <c r="H101" s="133">
        <f t="shared" si="53"/>
        <v>30000</v>
      </c>
    </row>
    <row r="102" spans="1:8" ht="30">
      <c r="A102" s="203" t="s">
        <v>66</v>
      </c>
      <c r="B102" s="132">
        <v>8</v>
      </c>
      <c r="C102" s="132">
        <v>1</v>
      </c>
      <c r="D102" s="224">
        <v>5740495220</v>
      </c>
      <c r="E102" s="205">
        <v>240</v>
      </c>
      <c r="F102" s="133">
        <f>'пр 5.'!G119</f>
        <v>311338.38</v>
      </c>
      <c r="G102" s="133">
        <f>'пр 5.'!H119</f>
        <v>30000</v>
      </c>
      <c r="H102" s="133">
        <f>'пр 5.'!I119</f>
        <v>30000</v>
      </c>
    </row>
    <row r="103" spans="1:8" ht="27" customHeight="1">
      <c r="A103" s="203" t="s">
        <v>268</v>
      </c>
      <c r="B103" s="132">
        <v>8</v>
      </c>
      <c r="C103" s="132">
        <v>1</v>
      </c>
      <c r="D103" s="224">
        <v>5740497030</v>
      </c>
      <c r="E103" s="205">
        <v>0</v>
      </c>
      <c r="F103" s="133">
        <f>F104</f>
        <v>389000</v>
      </c>
      <c r="G103" s="133">
        <f t="shared" ref="G103:H103" si="54">G104</f>
        <v>0</v>
      </c>
      <c r="H103" s="133">
        <f t="shared" si="54"/>
        <v>0</v>
      </c>
    </row>
    <row r="104" spans="1:8" ht="27" customHeight="1">
      <c r="A104" s="203" t="s">
        <v>40</v>
      </c>
      <c r="B104" s="132">
        <v>8</v>
      </c>
      <c r="C104" s="132">
        <v>1</v>
      </c>
      <c r="D104" s="224">
        <v>5740497030</v>
      </c>
      <c r="E104" s="205">
        <v>540</v>
      </c>
      <c r="F104" s="133">
        <f>'пр 5.'!G123</f>
        <v>389000</v>
      </c>
      <c r="G104" s="133">
        <f>'пр 5.'!H123</f>
        <v>0</v>
      </c>
      <c r="H104" s="133">
        <f>'пр 5.'!I123</f>
        <v>0</v>
      </c>
    </row>
    <row r="105" spans="1:8" ht="27.75" customHeight="1" thickBot="1">
      <c r="A105" s="139" t="s">
        <v>218</v>
      </c>
      <c r="B105" s="134" t="s">
        <v>219</v>
      </c>
      <c r="C105" s="134" t="s">
        <v>219</v>
      </c>
      <c r="D105" s="134" t="s">
        <v>219</v>
      </c>
      <c r="E105" s="303" t="s">
        <v>219</v>
      </c>
      <c r="F105" s="138">
        <f>F9+F39+F47+F54+F71+F92</f>
        <v>7518438.6100000003</v>
      </c>
      <c r="G105" s="138">
        <f>G9+G39+G47+G54+G71+G92</f>
        <v>5710500</v>
      </c>
      <c r="H105" s="138">
        <f>H9+H39+H47+H54+H71+H92</f>
        <v>6706090</v>
      </c>
    </row>
    <row r="106" spans="1:8">
      <c r="A106" s="227"/>
      <c r="B106" s="227"/>
      <c r="C106" s="227"/>
      <c r="D106" s="228"/>
      <c r="E106" s="228"/>
      <c r="F106" s="229"/>
      <c r="G106" s="229"/>
      <c r="H106" s="230"/>
    </row>
    <row r="107" spans="1:8">
      <c r="A107" s="227"/>
      <c r="B107" s="227"/>
      <c r="C107" s="227"/>
      <c r="D107" s="227"/>
      <c r="E107" s="227"/>
      <c r="F107" s="227"/>
      <c r="G107" s="227"/>
      <c r="H107" s="227"/>
    </row>
    <row r="108" spans="1:8">
      <c r="A108" s="227"/>
      <c r="B108" s="227"/>
      <c r="C108" s="227"/>
      <c r="D108" s="227"/>
      <c r="E108" s="227"/>
      <c r="F108" s="227"/>
      <c r="G108" s="227"/>
      <c r="H108" s="227"/>
    </row>
    <row r="109" spans="1:8">
      <c r="A109" s="227"/>
      <c r="B109" s="227"/>
      <c r="C109" s="227"/>
      <c r="D109" s="227"/>
      <c r="E109" s="227"/>
      <c r="F109" s="227"/>
      <c r="G109" s="227"/>
      <c r="H109" s="227"/>
    </row>
    <row r="110" spans="1:8">
      <c r="A110" s="231"/>
      <c r="B110" s="231"/>
      <c r="C110" s="231"/>
      <c r="D110" s="231"/>
      <c r="E110" s="231"/>
      <c r="F110" s="231"/>
      <c r="G110" s="231"/>
      <c r="H110" s="231"/>
    </row>
    <row r="111" spans="1:8" ht="15.75">
      <c r="A111" s="232"/>
    </row>
  </sheetData>
  <mergeCells count="3">
    <mergeCell ref="B7:D7"/>
    <mergeCell ref="A6:H6"/>
    <mergeCell ref="G4:H4"/>
  </mergeCells>
  <pageMargins left="0.70866141732283472" right="0.55118110236220474" top="0.59055118110236227" bottom="0.23622047244094491" header="0.31496062992125984" footer="0.27559055118110237"/>
  <pageSetup paperSize="9" scale="55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I145"/>
  <sheetViews>
    <sheetView view="pageBreakPreview" topLeftCell="A97" zoomScale="70" zoomScaleNormal="100" zoomScaleSheetLayoutView="70" workbookViewId="0">
      <selection activeCell="H4" sqref="H4:I4"/>
    </sheetView>
  </sheetViews>
  <sheetFormatPr defaultColWidth="9.140625" defaultRowHeight="15"/>
  <cols>
    <col min="1" max="1" width="67" style="233" customWidth="1"/>
    <col min="2" max="4" width="8" style="261" customWidth="1"/>
    <col min="5" max="5" width="14.28515625" style="235" customWidth="1"/>
    <col min="6" max="6" width="8" style="235" customWidth="1"/>
    <col min="7" max="9" width="14.28515625" style="261" customWidth="1"/>
    <col min="10" max="16384" width="9.140625" style="74"/>
  </cols>
  <sheetData>
    <row r="1" spans="1:9" ht="15" customHeight="1">
      <c r="B1" s="234"/>
      <c r="C1" s="234"/>
      <c r="D1" s="234"/>
      <c r="G1" s="160"/>
      <c r="H1" s="160"/>
      <c r="I1" s="143" t="s">
        <v>407</v>
      </c>
    </row>
    <row r="2" spans="1:9" ht="15" customHeight="1">
      <c r="B2" s="234"/>
      <c r="C2" s="234"/>
      <c r="D2" s="234"/>
      <c r="G2" s="160"/>
      <c r="H2" s="160"/>
      <c r="I2" s="143" t="s">
        <v>417</v>
      </c>
    </row>
    <row r="3" spans="1:9" ht="15" customHeight="1">
      <c r="B3" s="234"/>
      <c r="C3" s="234"/>
      <c r="D3" s="234"/>
      <c r="G3" s="160"/>
      <c r="H3" s="160"/>
      <c r="I3" s="143" t="s">
        <v>287</v>
      </c>
    </row>
    <row r="4" spans="1:9" ht="15.6" customHeight="1">
      <c r="B4" s="236"/>
      <c r="C4" s="236"/>
      <c r="D4" s="236"/>
      <c r="E4" s="236"/>
      <c r="F4" s="236"/>
      <c r="G4" s="160"/>
      <c r="H4" s="325" t="s">
        <v>439</v>
      </c>
      <c r="I4" s="316"/>
    </row>
    <row r="5" spans="1:9" ht="24" customHeight="1">
      <c r="A5" s="324" t="s">
        <v>412</v>
      </c>
      <c r="B5" s="324"/>
      <c r="C5" s="324"/>
      <c r="D5" s="324"/>
      <c r="E5" s="324"/>
      <c r="F5" s="324"/>
      <c r="G5" s="324"/>
      <c r="H5" s="324"/>
      <c r="I5" s="324"/>
    </row>
    <row r="6" spans="1:9" ht="25.5" customHeight="1" thickBot="1">
      <c r="A6" s="237"/>
      <c r="B6" s="238"/>
      <c r="C6" s="239"/>
      <c r="D6" s="239"/>
      <c r="E6" s="239"/>
      <c r="F6" s="239"/>
      <c r="G6" s="240"/>
      <c r="H6" s="240"/>
      <c r="I6" s="241" t="s">
        <v>56</v>
      </c>
    </row>
    <row r="7" spans="1:9" ht="36.75" customHeight="1" thickBot="1">
      <c r="A7" s="124" t="s">
        <v>57</v>
      </c>
      <c r="B7" s="125" t="s">
        <v>220</v>
      </c>
      <c r="C7" s="125" t="s">
        <v>202</v>
      </c>
      <c r="D7" s="125" t="s">
        <v>203</v>
      </c>
      <c r="E7" s="125" t="s">
        <v>221</v>
      </c>
      <c r="F7" s="125" t="s">
        <v>222</v>
      </c>
      <c r="G7" s="125">
        <v>2023</v>
      </c>
      <c r="H7" s="125">
        <v>2024</v>
      </c>
      <c r="I7" s="126">
        <v>2025</v>
      </c>
    </row>
    <row r="8" spans="1:9" ht="14.45" customHeight="1" thickBot="1">
      <c r="A8" s="124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6">
        <v>9</v>
      </c>
    </row>
    <row r="9" spans="1:9" s="242" customFormat="1" ht="21" customHeight="1">
      <c r="A9" s="99" t="s">
        <v>290</v>
      </c>
      <c r="B9" s="100">
        <v>126</v>
      </c>
      <c r="C9" s="101" t="s">
        <v>205</v>
      </c>
      <c r="D9" s="101" t="s">
        <v>205</v>
      </c>
      <c r="E9" s="102">
        <v>0</v>
      </c>
      <c r="F9" s="103">
        <v>0</v>
      </c>
      <c r="G9" s="104">
        <f>G124</f>
        <v>7518438.6100000003</v>
      </c>
      <c r="H9" s="104">
        <f>H124</f>
        <v>5710500</v>
      </c>
      <c r="I9" s="105">
        <f>I124</f>
        <v>6706090</v>
      </c>
    </row>
    <row r="10" spans="1:9" s="242" customFormat="1" ht="21" customHeight="1">
      <c r="A10" s="176" t="s">
        <v>43</v>
      </c>
      <c r="B10" s="107">
        <v>126</v>
      </c>
      <c r="C10" s="243">
        <v>1</v>
      </c>
      <c r="D10" s="243">
        <v>0</v>
      </c>
      <c r="E10" s="128">
        <v>0</v>
      </c>
      <c r="F10" s="244">
        <v>0</v>
      </c>
      <c r="G10" s="245">
        <f>G11+G19+G40+G46</f>
        <v>2415353.56</v>
      </c>
      <c r="H10" s="245">
        <f>H11+H19+H40+H46</f>
        <v>2563577</v>
      </c>
      <c r="I10" s="245">
        <f>I11+I19+I40+I46</f>
        <v>2605577</v>
      </c>
    </row>
    <row r="11" spans="1:9" s="242" customFormat="1" ht="32.25" customHeight="1">
      <c r="A11" s="180" t="s">
        <v>44</v>
      </c>
      <c r="B11" s="107">
        <v>126</v>
      </c>
      <c r="C11" s="243">
        <v>1</v>
      </c>
      <c r="D11" s="243">
        <v>2</v>
      </c>
      <c r="E11" s="128">
        <v>0</v>
      </c>
      <c r="F11" s="244">
        <v>0</v>
      </c>
      <c r="G11" s="246">
        <f>G16</f>
        <v>625320.43999999994</v>
      </c>
      <c r="H11" s="246">
        <f>H16</f>
        <v>703000</v>
      </c>
      <c r="I11" s="247">
        <f>I16</f>
        <v>745000</v>
      </c>
    </row>
    <row r="12" spans="1:9" s="242" customFormat="1" ht="47.25" customHeight="1">
      <c r="A12" s="106" t="s">
        <v>388</v>
      </c>
      <c r="B12" s="107">
        <v>126</v>
      </c>
      <c r="C12" s="108">
        <v>1</v>
      </c>
      <c r="D12" s="108">
        <v>2</v>
      </c>
      <c r="E12" s="109">
        <v>5700000000</v>
      </c>
      <c r="F12" s="110">
        <v>0</v>
      </c>
      <c r="G12" s="246">
        <f>G16</f>
        <v>625320.43999999994</v>
      </c>
      <c r="H12" s="246">
        <f>H16</f>
        <v>703000</v>
      </c>
      <c r="I12" s="247">
        <f>I16</f>
        <v>745000</v>
      </c>
    </row>
    <row r="13" spans="1:9" s="242" customFormat="1" ht="23.25" customHeight="1">
      <c r="A13" s="106" t="s">
        <v>341</v>
      </c>
      <c r="B13" s="107">
        <v>126</v>
      </c>
      <c r="C13" s="108">
        <v>1</v>
      </c>
      <c r="D13" s="108">
        <v>2</v>
      </c>
      <c r="E13" s="109">
        <v>5740000000</v>
      </c>
      <c r="F13" s="110">
        <v>0</v>
      </c>
      <c r="G13" s="246">
        <f>G16</f>
        <v>625320.43999999994</v>
      </c>
      <c r="H13" s="246">
        <f>H16</f>
        <v>703000</v>
      </c>
      <c r="I13" s="247">
        <f>I16</f>
        <v>745000</v>
      </c>
    </row>
    <row r="14" spans="1:9" s="242" customFormat="1" ht="32.25" customHeight="1">
      <c r="A14" s="106" t="s">
        <v>340</v>
      </c>
      <c r="B14" s="107">
        <v>126</v>
      </c>
      <c r="C14" s="108">
        <v>1</v>
      </c>
      <c r="D14" s="108">
        <v>2</v>
      </c>
      <c r="E14" s="109">
        <v>5740500000</v>
      </c>
      <c r="F14" s="110">
        <v>0</v>
      </c>
      <c r="G14" s="246">
        <f>G16</f>
        <v>625320.43999999994</v>
      </c>
      <c r="H14" s="246">
        <f>H16</f>
        <v>703000</v>
      </c>
      <c r="I14" s="247">
        <f>I16</f>
        <v>745000</v>
      </c>
    </row>
    <row r="15" spans="1:9" s="242" customFormat="1" ht="22.5" customHeight="1">
      <c r="A15" s="106" t="s">
        <v>61</v>
      </c>
      <c r="B15" s="107">
        <v>126</v>
      </c>
      <c r="C15" s="108">
        <v>1</v>
      </c>
      <c r="D15" s="108">
        <v>2</v>
      </c>
      <c r="E15" s="109">
        <v>5740510010</v>
      </c>
      <c r="F15" s="110">
        <v>0</v>
      </c>
      <c r="G15" s="246">
        <f>G16</f>
        <v>625320.43999999994</v>
      </c>
      <c r="H15" s="246">
        <f>H16</f>
        <v>703000</v>
      </c>
      <c r="I15" s="247">
        <f>I16</f>
        <v>745000</v>
      </c>
    </row>
    <row r="16" spans="1:9" s="242" customFormat="1" ht="32.25" customHeight="1">
      <c r="A16" s="106" t="s">
        <v>62</v>
      </c>
      <c r="B16" s="107">
        <v>126</v>
      </c>
      <c r="C16" s="108">
        <v>1</v>
      </c>
      <c r="D16" s="108">
        <v>2</v>
      </c>
      <c r="E16" s="109">
        <v>5740510010</v>
      </c>
      <c r="F16" s="110">
        <v>120</v>
      </c>
      <c r="G16" s="246">
        <f>G17+G18</f>
        <v>625320.43999999994</v>
      </c>
      <c r="H16" s="246">
        <f>H17+H18</f>
        <v>703000</v>
      </c>
      <c r="I16" s="247">
        <f>I17+I18</f>
        <v>745000</v>
      </c>
    </row>
    <row r="17" spans="1:9" s="242" customFormat="1" ht="22.5" customHeight="1">
      <c r="A17" s="106" t="s">
        <v>45</v>
      </c>
      <c r="B17" s="107">
        <v>126</v>
      </c>
      <c r="C17" s="108">
        <v>1</v>
      </c>
      <c r="D17" s="108">
        <v>2</v>
      </c>
      <c r="E17" s="109">
        <v>5740510010</v>
      </c>
      <c r="F17" s="110">
        <v>121</v>
      </c>
      <c r="G17" s="246">
        <v>464820.44</v>
      </c>
      <c r="H17" s="246">
        <v>540000</v>
      </c>
      <c r="I17" s="247">
        <v>570000</v>
      </c>
    </row>
    <row r="18" spans="1:9" s="242" customFormat="1" ht="46.5" customHeight="1">
      <c r="A18" s="106" t="s">
        <v>46</v>
      </c>
      <c r="B18" s="107">
        <v>126</v>
      </c>
      <c r="C18" s="108">
        <v>1</v>
      </c>
      <c r="D18" s="108">
        <v>2</v>
      </c>
      <c r="E18" s="109">
        <v>5740510010</v>
      </c>
      <c r="F18" s="110">
        <v>129</v>
      </c>
      <c r="G18" s="246">
        <v>160500</v>
      </c>
      <c r="H18" s="246">
        <v>163000</v>
      </c>
      <c r="I18" s="247">
        <v>175000</v>
      </c>
    </row>
    <row r="19" spans="1:9" s="249" customFormat="1" ht="48" customHeight="1">
      <c r="A19" s="248" t="s">
        <v>47</v>
      </c>
      <c r="B19" s="107">
        <v>126</v>
      </c>
      <c r="C19" s="243">
        <v>1</v>
      </c>
      <c r="D19" s="243">
        <v>4</v>
      </c>
      <c r="E19" s="128">
        <v>0</v>
      </c>
      <c r="F19" s="244">
        <v>0</v>
      </c>
      <c r="G19" s="246">
        <f t="shared" ref="G19:I21" si="0">G20</f>
        <v>1763338.62</v>
      </c>
      <c r="H19" s="246">
        <f t="shared" si="0"/>
        <v>1835177</v>
      </c>
      <c r="I19" s="247">
        <f t="shared" si="0"/>
        <v>1835177</v>
      </c>
    </row>
    <row r="20" spans="1:9" s="249" customFormat="1" ht="47.25" customHeight="1">
      <c r="A20" s="106" t="s">
        <v>388</v>
      </c>
      <c r="B20" s="107">
        <v>126</v>
      </c>
      <c r="C20" s="243">
        <v>1</v>
      </c>
      <c r="D20" s="243">
        <v>4</v>
      </c>
      <c r="E20" s="128">
        <v>5700000000</v>
      </c>
      <c r="F20" s="244">
        <v>0</v>
      </c>
      <c r="G20" s="246">
        <f t="shared" si="0"/>
        <v>1763338.62</v>
      </c>
      <c r="H20" s="246">
        <f t="shared" si="0"/>
        <v>1835177</v>
      </c>
      <c r="I20" s="247">
        <f t="shared" si="0"/>
        <v>1835177</v>
      </c>
    </row>
    <row r="21" spans="1:9" s="242" customFormat="1" ht="22.5" customHeight="1">
      <c r="A21" s="106" t="s">
        <v>341</v>
      </c>
      <c r="B21" s="107">
        <v>126</v>
      </c>
      <c r="C21" s="108">
        <v>1</v>
      </c>
      <c r="D21" s="108">
        <v>4</v>
      </c>
      <c r="E21" s="109">
        <v>5740000000</v>
      </c>
      <c r="F21" s="110">
        <v>0</v>
      </c>
      <c r="G21" s="246">
        <f t="shared" si="0"/>
        <v>1763338.62</v>
      </c>
      <c r="H21" s="246">
        <f t="shared" si="0"/>
        <v>1835177</v>
      </c>
      <c r="I21" s="247">
        <f t="shared" si="0"/>
        <v>1835177</v>
      </c>
    </row>
    <row r="22" spans="1:9" s="242" customFormat="1" ht="32.25" customHeight="1">
      <c r="A22" s="106" t="s">
        <v>340</v>
      </c>
      <c r="B22" s="107">
        <v>126</v>
      </c>
      <c r="C22" s="108">
        <v>1</v>
      </c>
      <c r="D22" s="108">
        <v>4</v>
      </c>
      <c r="E22" s="109">
        <v>5740500000</v>
      </c>
      <c r="F22" s="110">
        <v>0</v>
      </c>
      <c r="G22" s="246">
        <f>G23+G33+G35</f>
        <v>1763338.62</v>
      </c>
      <c r="H22" s="246">
        <f>H23+H33</f>
        <v>1835177</v>
      </c>
      <c r="I22" s="247">
        <f>I23+I33</f>
        <v>1835177</v>
      </c>
    </row>
    <row r="23" spans="1:9" s="242" customFormat="1" ht="22.5" customHeight="1">
      <c r="A23" s="106" t="s">
        <v>431</v>
      </c>
      <c r="B23" s="107">
        <v>126</v>
      </c>
      <c r="C23" s="108">
        <v>1</v>
      </c>
      <c r="D23" s="108">
        <v>4</v>
      </c>
      <c r="E23" s="109">
        <v>5740510020</v>
      </c>
      <c r="F23" s="110">
        <v>0</v>
      </c>
      <c r="G23" s="246">
        <f>G24+G27+G30+G31</f>
        <v>1430418.62</v>
      </c>
      <c r="H23" s="246">
        <f t="shared" ref="H23:I23" si="1">H24+H27+H30+H31</f>
        <v>1502257</v>
      </c>
      <c r="I23" s="246">
        <f t="shared" si="1"/>
        <v>1502257</v>
      </c>
    </row>
    <row r="24" spans="1:9" s="242" customFormat="1" ht="32.25" customHeight="1">
      <c r="A24" s="106" t="s">
        <v>62</v>
      </c>
      <c r="B24" s="107">
        <v>126</v>
      </c>
      <c r="C24" s="108">
        <v>1</v>
      </c>
      <c r="D24" s="108">
        <v>4</v>
      </c>
      <c r="E24" s="109">
        <v>5740510020</v>
      </c>
      <c r="F24" s="110" t="s">
        <v>63</v>
      </c>
      <c r="G24" s="246">
        <f>G25+G26</f>
        <v>1024600</v>
      </c>
      <c r="H24" s="246">
        <f>H25+H26</f>
        <v>1155800</v>
      </c>
      <c r="I24" s="247">
        <f>I25+I26</f>
        <v>1155800</v>
      </c>
    </row>
    <row r="25" spans="1:9" s="242" customFormat="1" ht="23.25" customHeight="1">
      <c r="A25" s="106" t="s">
        <v>45</v>
      </c>
      <c r="B25" s="107">
        <v>126</v>
      </c>
      <c r="C25" s="108">
        <v>1</v>
      </c>
      <c r="D25" s="108">
        <v>4</v>
      </c>
      <c r="E25" s="109">
        <v>5740510020</v>
      </c>
      <c r="F25" s="110">
        <v>121</v>
      </c>
      <c r="G25" s="246">
        <v>787000</v>
      </c>
      <c r="H25" s="246">
        <v>887800</v>
      </c>
      <c r="I25" s="247">
        <v>887800</v>
      </c>
    </row>
    <row r="26" spans="1:9" s="242" customFormat="1" ht="47.25" customHeight="1">
      <c r="A26" s="106" t="s">
        <v>46</v>
      </c>
      <c r="B26" s="107">
        <v>126</v>
      </c>
      <c r="C26" s="108">
        <v>1</v>
      </c>
      <c r="D26" s="108">
        <v>4</v>
      </c>
      <c r="E26" s="109">
        <v>5740510020</v>
      </c>
      <c r="F26" s="110">
        <v>129</v>
      </c>
      <c r="G26" s="246">
        <v>237600</v>
      </c>
      <c r="H26" s="246">
        <v>268000</v>
      </c>
      <c r="I26" s="247">
        <v>268000</v>
      </c>
    </row>
    <row r="27" spans="1:9" ht="32.25" customHeight="1">
      <c r="A27" s="106" t="s">
        <v>66</v>
      </c>
      <c r="B27" s="107">
        <v>126</v>
      </c>
      <c r="C27" s="108">
        <v>1</v>
      </c>
      <c r="D27" s="108">
        <v>4</v>
      </c>
      <c r="E27" s="109">
        <v>5740510020</v>
      </c>
      <c r="F27" s="110" t="s">
        <v>65</v>
      </c>
      <c r="G27" s="111">
        <f>G28+G29</f>
        <v>346418.62</v>
      </c>
      <c r="H27" s="111">
        <f>H28+H29</f>
        <v>289057</v>
      </c>
      <c r="I27" s="112">
        <f>I28+I29</f>
        <v>289057</v>
      </c>
    </row>
    <row r="28" spans="1:9" ht="23.25" customHeight="1">
      <c r="A28" s="106" t="s">
        <v>282</v>
      </c>
      <c r="B28" s="107">
        <v>126</v>
      </c>
      <c r="C28" s="108">
        <v>1</v>
      </c>
      <c r="D28" s="108">
        <v>4</v>
      </c>
      <c r="E28" s="109">
        <v>5740510020</v>
      </c>
      <c r="F28" s="110">
        <v>244</v>
      </c>
      <c r="G28" s="76">
        <v>162300</v>
      </c>
      <c r="H28" s="76">
        <v>135000</v>
      </c>
      <c r="I28" s="98">
        <v>135000</v>
      </c>
    </row>
    <row r="29" spans="1:9" ht="23.25" customHeight="1">
      <c r="A29" s="106" t="s">
        <v>272</v>
      </c>
      <c r="B29" s="107">
        <v>126</v>
      </c>
      <c r="C29" s="108">
        <v>1</v>
      </c>
      <c r="D29" s="108">
        <v>4</v>
      </c>
      <c r="E29" s="109">
        <v>5740510020</v>
      </c>
      <c r="F29" s="110">
        <v>247</v>
      </c>
      <c r="G29" s="76">
        <v>184118.62</v>
      </c>
      <c r="H29" s="76">
        <v>154057</v>
      </c>
      <c r="I29" s="98">
        <v>154057</v>
      </c>
    </row>
    <row r="30" spans="1:9" ht="23.25" customHeight="1">
      <c r="A30" s="106" t="s">
        <v>40</v>
      </c>
      <c r="B30" s="107">
        <v>126</v>
      </c>
      <c r="C30" s="108">
        <v>1</v>
      </c>
      <c r="D30" s="108">
        <v>4</v>
      </c>
      <c r="E30" s="109">
        <v>5740510020</v>
      </c>
      <c r="F30" s="110">
        <v>540</v>
      </c>
      <c r="G30" s="76">
        <v>57400</v>
      </c>
      <c r="H30" s="76">
        <v>57400</v>
      </c>
      <c r="I30" s="98">
        <v>57400</v>
      </c>
    </row>
    <row r="31" spans="1:9" ht="23.25" customHeight="1">
      <c r="A31" s="106" t="s">
        <v>166</v>
      </c>
      <c r="B31" s="107">
        <v>126</v>
      </c>
      <c r="C31" s="108">
        <v>1</v>
      </c>
      <c r="D31" s="108">
        <v>4</v>
      </c>
      <c r="E31" s="109">
        <v>5740510020</v>
      </c>
      <c r="F31" s="110">
        <v>850</v>
      </c>
      <c r="G31" s="111">
        <f t="shared" ref="G31:I31" si="2">G32</f>
        <v>2000</v>
      </c>
      <c r="H31" s="111">
        <f t="shared" si="2"/>
        <v>0</v>
      </c>
      <c r="I31" s="112">
        <f t="shared" si="2"/>
        <v>0</v>
      </c>
    </row>
    <row r="32" spans="1:9" ht="23.25" customHeight="1">
      <c r="A32" s="106" t="s">
        <v>168</v>
      </c>
      <c r="B32" s="107">
        <v>126</v>
      </c>
      <c r="C32" s="108">
        <v>1</v>
      </c>
      <c r="D32" s="108">
        <v>4</v>
      </c>
      <c r="E32" s="109">
        <v>5740510020</v>
      </c>
      <c r="F32" s="110">
        <v>853</v>
      </c>
      <c r="G32" s="111">
        <v>2000</v>
      </c>
      <c r="H32" s="111">
        <v>0</v>
      </c>
      <c r="I32" s="112">
        <v>0</v>
      </c>
    </row>
    <row r="33" spans="1:9" ht="62.25" customHeight="1">
      <c r="A33" s="106" t="s">
        <v>170</v>
      </c>
      <c r="B33" s="107">
        <v>126</v>
      </c>
      <c r="C33" s="108">
        <v>1</v>
      </c>
      <c r="D33" s="108">
        <v>4</v>
      </c>
      <c r="E33" s="109">
        <v>5740515010</v>
      </c>
      <c r="F33" s="110">
        <v>0</v>
      </c>
      <c r="G33" s="111">
        <f>G34</f>
        <v>332920</v>
      </c>
      <c r="H33" s="111">
        <f>H34</f>
        <v>332920</v>
      </c>
      <c r="I33" s="112">
        <f>I34</f>
        <v>332920</v>
      </c>
    </row>
    <row r="34" spans="1:9" ht="22.5" customHeight="1">
      <c r="A34" s="106" t="s">
        <v>40</v>
      </c>
      <c r="B34" s="107">
        <v>126</v>
      </c>
      <c r="C34" s="108">
        <v>1</v>
      </c>
      <c r="D34" s="108">
        <v>4</v>
      </c>
      <c r="E34" s="109">
        <v>5740515010</v>
      </c>
      <c r="F34" s="110">
        <v>540</v>
      </c>
      <c r="G34" s="76">
        <v>332920</v>
      </c>
      <c r="H34" s="76">
        <v>332920</v>
      </c>
      <c r="I34" s="98">
        <v>332920</v>
      </c>
    </row>
    <row r="35" spans="1:9" s="250" customFormat="1" ht="22.5" hidden="1" customHeight="1">
      <c r="A35" s="106" t="s">
        <v>357</v>
      </c>
      <c r="B35" s="107">
        <v>126</v>
      </c>
      <c r="C35" s="108">
        <v>1</v>
      </c>
      <c r="D35" s="108">
        <v>4</v>
      </c>
      <c r="E35" s="109">
        <v>5740597080</v>
      </c>
      <c r="F35" s="110">
        <v>0</v>
      </c>
      <c r="G35" s="76">
        <f t="shared" ref="G35:I36" si="3">G36</f>
        <v>0</v>
      </c>
      <c r="H35" s="76">
        <f t="shared" si="3"/>
        <v>0</v>
      </c>
      <c r="I35" s="98">
        <f t="shared" si="3"/>
        <v>0</v>
      </c>
    </row>
    <row r="36" spans="1:9" s="250" customFormat="1" ht="32.25" hidden="1" customHeight="1">
      <c r="A36" s="106" t="s">
        <v>358</v>
      </c>
      <c r="B36" s="107">
        <v>126</v>
      </c>
      <c r="C36" s="108">
        <v>1</v>
      </c>
      <c r="D36" s="108">
        <v>4</v>
      </c>
      <c r="E36" s="109">
        <v>5740597080</v>
      </c>
      <c r="F36" s="110">
        <v>100</v>
      </c>
      <c r="G36" s="76">
        <f t="shared" si="3"/>
        <v>0</v>
      </c>
      <c r="H36" s="76">
        <f t="shared" si="3"/>
        <v>0</v>
      </c>
      <c r="I36" s="98">
        <f t="shared" si="3"/>
        <v>0</v>
      </c>
    </row>
    <row r="37" spans="1:9" s="250" customFormat="1" ht="32.25" hidden="1" customHeight="1">
      <c r="A37" s="106" t="s">
        <v>62</v>
      </c>
      <c r="B37" s="107">
        <v>126</v>
      </c>
      <c r="C37" s="108">
        <v>1</v>
      </c>
      <c r="D37" s="108">
        <v>4</v>
      </c>
      <c r="E37" s="109">
        <v>5740597080</v>
      </c>
      <c r="F37" s="110">
        <v>120</v>
      </c>
      <c r="G37" s="76">
        <f>G38+G39</f>
        <v>0</v>
      </c>
      <c r="H37" s="76">
        <f>H38+H39</f>
        <v>0</v>
      </c>
      <c r="I37" s="98">
        <f>I38+I39</f>
        <v>0</v>
      </c>
    </row>
    <row r="38" spans="1:9" s="250" customFormat="1" ht="32.25" hidden="1" customHeight="1">
      <c r="A38" s="106" t="s">
        <v>45</v>
      </c>
      <c r="B38" s="107">
        <v>126</v>
      </c>
      <c r="C38" s="108">
        <v>1</v>
      </c>
      <c r="D38" s="108">
        <v>4</v>
      </c>
      <c r="E38" s="109">
        <v>5740597080</v>
      </c>
      <c r="F38" s="110">
        <v>121</v>
      </c>
      <c r="G38" s="76">
        <v>0</v>
      </c>
      <c r="H38" s="76">
        <v>0</v>
      </c>
      <c r="I38" s="112">
        <v>0</v>
      </c>
    </row>
    <row r="39" spans="1:9" s="250" customFormat="1" ht="32.25" hidden="1" customHeight="1">
      <c r="A39" s="106" t="s">
        <v>46</v>
      </c>
      <c r="B39" s="107">
        <v>126</v>
      </c>
      <c r="C39" s="108">
        <v>1</v>
      </c>
      <c r="D39" s="108">
        <v>4</v>
      </c>
      <c r="E39" s="109">
        <v>5740597080</v>
      </c>
      <c r="F39" s="110">
        <v>129</v>
      </c>
      <c r="G39" s="76">
        <v>0</v>
      </c>
      <c r="H39" s="76">
        <v>0</v>
      </c>
      <c r="I39" s="112">
        <v>0</v>
      </c>
    </row>
    <row r="40" spans="1:9" s="250" customFormat="1" ht="32.25" customHeight="1">
      <c r="A40" s="248" t="s">
        <v>176</v>
      </c>
      <c r="B40" s="107">
        <v>126</v>
      </c>
      <c r="C40" s="243">
        <v>1</v>
      </c>
      <c r="D40" s="243">
        <v>6</v>
      </c>
      <c r="E40" s="128">
        <v>0</v>
      </c>
      <c r="F40" s="244">
        <v>0</v>
      </c>
      <c r="G40" s="111">
        <f t="shared" ref="G40:I44" si="4">G41</f>
        <v>25400</v>
      </c>
      <c r="H40" s="111">
        <f t="shared" si="4"/>
        <v>25400</v>
      </c>
      <c r="I40" s="112">
        <f t="shared" si="4"/>
        <v>25400</v>
      </c>
    </row>
    <row r="41" spans="1:9" ht="48" customHeight="1">
      <c r="A41" s="106" t="s">
        <v>388</v>
      </c>
      <c r="B41" s="107">
        <v>126</v>
      </c>
      <c r="C41" s="108">
        <v>1</v>
      </c>
      <c r="D41" s="108">
        <v>6</v>
      </c>
      <c r="E41" s="109">
        <v>5700000000</v>
      </c>
      <c r="F41" s="110">
        <v>0</v>
      </c>
      <c r="G41" s="111">
        <f t="shared" si="4"/>
        <v>25400</v>
      </c>
      <c r="H41" s="111">
        <f t="shared" si="4"/>
        <v>25400</v>
      </c>
      <c r="I41" s="112">
        <f t="shared" si="4"/>
        <v>25400</v>
      </c>
    </row>
    <row r="42" spans="1:9" ht="24" customHeight="1">
      <c r="A42" s="106" t="s">
        <v>341</v>
      </c>
      <c r="B42" s="107">
        <v>126</v>
      </c>
      <c r="C42" s="108">
        <v>1</v>
      </c>
      <c r="D42" s="108">
        <v>6</v>
      </c>
      <c r="E42" s="109">
        <v>5740000000</v>
      </c>
      <c r="F42" s="110">
        <v>0</v>
      </c>
      <c r="G42" s="111">
        <f t="shared" si="4"/>
        <v>25400</v>
      </c>
      <c r="H42" s="111">
        <f t="shared" si="4"/>
        <v>25400</v>
      </c>
      <c r="I42" s="112">
        <f t="shared" si="4"/>
        <v>25400</v>
      </c>
    </row>
    <row r="43" spans="1:9" ht="32.25" customHeight="1">
      <c r="A43" s="106" t="s">
        <v>340</v>
      </c>
      <c r="B43" s="107">
        <v>126</v>
      </c>
      <c r="C43" s="108">
        <v>1</v>
      </c>
      <c r="D43" s="108">
        <v>6</v>
      </c>
      <c r="E43" s="109">
        <v>5740500000</v>
      </c>
      <c r="F43" s="110">
        <v>0</v>
      </c>
      <c r="G43" s="111">
        <f t="shared" si="4"/>
        <v>25400</v>
      </c>
      <c r="H43" s="111">
        <f t="shared" si="4"/>
        <v>25400</v>
      </c>
      <c r="I43" s="112">
        <f t="shared" si="4"/>
        <v>25400</v>
      </c>
    </row>
    <row r="44" spans="1:9" ht="25.15" customHeight="1">
      <c r="A44" s="106" t="s">
        <v>432</v>
      </c>
      <c r="B44" s="107">
        <v>126</v>
      </c>
      <c r="C44" s="108">
        <v>1</v>
      </c>
      <c r="D44" s="108">
        <v>6</v>
      </c>
      <c r="E44" s="109">
        <v>5740510080</v>
      </c>
      <c r="F44" s="110">
        <v>0</v>
      </c>
      <c r="G44" s="111">
        <f t="shared" si="4"/>
        <v>25400</v>
      </c>
      <c r="H44" s="111">
        <f t="shared" si="4"/>
        <v>25400</v>
      </c>
      <c r="I44" s="112">
        <f t="shared" si="4"/>
        <v>25400</v>
      </c>
    </row>
    <row r="45" spans="1:9" ht="24" customHeight="1">
      <c r="A45" s="251" t="s">
        <v>40</v>
      </c>
      <c r="B45" s="107">
        <v>126</v>
      </c>
      <c r="C45" s="108">
        <v>1</v>
      </c>
      <c r="D45" s="108">
        <v>6</v>
      </c>
      <c r="E45" s="109">
        <v>5740510080</v>
      </c>
      <c r="F45" s="110">
        <v>540</v>
      </c>
      <c r="G45" s="76">
        <v>25400</v>
      </c>
      <c r="H45" s="76">
        <v>25400</v>
      </c>
      <c r="I45" s="98">
        <v>25400</v>
      </c>
    </row>
    <row r="46" spans="1:9" ht="24" customHeight="1">
      <c r="A46" s="252" t="s">
        <v>189</v>
      </c>
      <c r="B46" s="107">
        <v>126</v>
      </c>
      <c r="C46" s="243">
        <v>1</v>
      </c>
      <c r="D46" s="243">
        <v>13</v>
      </c>
      <c r="E46" s="128">
        <v>0</v>
      </c>
      <c r="F46" s="244">
        <v>0</v>
      </c>
      <c r="G46" s="76">
        <f>G47</f>
        <v>1294.5</v>
      </c>
      <c r="H46" s="76">
        <f t="shared" ref="H46:I47" si="5">H47</f>
        <v>0</v>
      </c>
      <c r="I46" s="76">
        <f t="shared" si="5"/>
        <v>0</v>
      </c>
    </row>
    <row r="47" spans="1:9" ht="45.75" customHeight="1">
      <c r="A47" s="106" t="s">
        <v>388</v>
      </c>
      <c r="B47" s="107">
        <v>126</v>
      </c>
      <c r="C47" s="253">
        <v>1</v>
      </c>
      <c r="D47" s="253">
        <v>13</v>
      </c>
      <c r="E47" s="128">
        <v>5700000000</v>
      </c>
      <c r="F47" s="244">
        <v>0</v>
      </c>
      <c r="G47" s="76">
        <f>G48</f>
        <v>1294.5</v>
      </c>
      <c r="H47" s="76">
        <f t="shared" si="5"/>
        <v>0</v>
      </c>
      <c r="I47" s="76">
        <f t="shared" si="5"/>
        <v>0</v>
      </c>
    </row>
    <row r="48" spans="1:9" ht="27" customHeight="1">
      <c r="A48" s="251" t="s">
        <v>341</v>
      </c>
      <c r="B48" s="107">
        <v>126</v>
      </c>
      <c r="C48" s="108">
        <v>1</v>
      </c>
      <c r="D48" s="108">
        <v>13</v>
      </c>
      <c r="E48" s="109">
        <v>5740000000</v>
      </c>
      <c r="F48" s="110">
        <v>0</v>
      </c>
      <c r="G48" s="76">
        <f>G49</f>
        <v>1294.5</v>
      </c>
      <c r="H48" s="76">
        <f t="shared" ref="H48:I49" si="6">H49</f>
        <v>0</v>
      </c>
      <c r="I48" s="76">
        <f t="shared" si="6"/>
        <v>0</v>
      </c>
    </row>
    <row r="49" spans="1:9" ht="32.25" customHeight="1">
      <c r="A49" s="106" t="s">
        <v>340</v>
      </c>
      <c r="B49" s="107">
        <v>126</v>
      </c>
      <c r="C49" s="108">
        <v>1</v>
      </c>
      <c r="D49" s="108">
        <v>13</v>
      </c>
      <c r="E49" s="109">
        <v>5740500000</v>
      </c>
      <c r="F49" s="110">
        <v>0</v>
      </c>
      <c r="G49" s="76">
        <f>G50</f>
        <v>1294.5</v>
      </c>
      <c r="H49" s="76">
        <f t="shared" si="6"/>
        <v>0</v>
      </c>
      <c r="I49" s="76">
        <f t="shared" si="6"/>
        <v>0</v>
      </c>
    </row>
    <row r="50" spans="1:9" ht="24" customHeight="1">
      <c r="A50" s="251" t="s">
        <v>190</v>
      </c>
      <c r="B50" s="107">
        <v>126</v>
      </c>
      <c r="C50" s="108">
        <v>1</v>
      </c>
      <c r="D50" s="108">
        <v>13</v>
      </c>
      <c r="E50" s="109">
        <v>5740595100</v>
      </c>
      <c r="F50" s="110">
        <v>0</v>
      </c>
      <c r="G50" s="76">
        <f>G51</f>
        <v>1294.5</v>
      </c>
      <c r="H50" s="76">
        <f t="shared" ref="G50:I51" si="7">H51</f>
        <v>0</v>
      </c>
      <c r="I50" s="98">
        <f t="shared" si="7"/>
        <v>0</v>
      </c>
    </row>
    <row r="51" spans="1:9" ht="24" customHeight="1">
      <c r="A51" s="251" t="s">
        <v>166</v>
      </c>
      <c r="B51" s="107">
        <v>126</v>
      </c>
      <c r="C51" s="108">
        <v>1</v>
      </c>
      <c r="D51" s="108">
        <v>13</v>
      </c>
      <c r="E51" s="109">
        <v>5740595100</v>
      </c>
      <c r="F51" s="110">
        <v>850</v>
      </c>
      <c r="G51" s="76">
        <f t="shared" si="7"/>
        <v>1294.5</v>
      </c>
      <c r="H51" s="76">
        <f t="shared" si="7"/>
        <v>0</v>
      </c>
      <c r="I51" s="98">
        <f t="shared" si="7"/>
        <v>0</v>
      </c>
    </row>
    <row r="52" spans="1:9" ht="24" customHeight="1">
      <c r="A52" s="251" t="s">
        <v>168</v>
      </c>
      <c r="B52" s="107">
        <v>126</v>
      </c>
      <c r="C52" s="108">
        <v>1</v>
      </c>
      <c r="D52" s="108">
        <v>13</v>
      </c>
      <c r="E52" s="109">
        <v>5740595100</v>
      </c>
      <c r="F52" s="110">
        <v>853</v>
      </c>
      <c r="G52" s="76">
        <v>1294.5</v>
      </c>
      <c r="H52" s="76">
        <v>0</v>
      </c>
      <c r="I52" s="98">
        <v>0</v>
      </c>
    </row>
    <row r="53" spans="1:9" ht="24" customHeight="1">
      <c r="A53" s="183" t="s">
        <v>48</v>
      </c>
      <c r="B53" s="107">
        <v>126</v>
      </c>
      <c r="C53" s="243">
        <v>2</v>
      </c>
      <c r="D53" s="243">
        <v>0</v>
      </c>
      <c r="E53" s="128">
        <v>0</v>
      </c>
      <c r="F53" s="244">
        <v>0</v>
      </c>
      <c r="G53" s="254">
        <f t="shared" ref="G53:I57" si="8">G54</f>
        <v>128500</v>
      </c>
      <c r="H53" s="254">
        <f t="shared" si="8"/>
        <v>134500</v>
      </c>
      <c r="I53" s="255">
        <f t="shared" si="8"/>
        <v>139400</v>
      </c>
    </row>
    <row r="54" spans="1:9" ht="24" customHeight="1">
      <c r="A54" s="252" t="s">
        <v>49</v>
      </c>
      <c r="B54" s="107">
        <v>126</v>
      </c>
      <c r="C54" s="243">
        <v>2</v>
      </c>
      <c r="D54" s="243">
        <v>3</v>
      </c>
      <c r="E54" s="128">
        <v>0</v>
      </c>
      <c r="F54" s="244">
        <v>0</v>
      </c>
      <c r="G54" s="111">
        <f t="shared" si="8"/>
        <v>128500</v>
      </c>
      <c r="H54" s="111">
        <f t="shared" si="8"/>
        <v>134500</v>
      </c>
      <c r="I54" s="112">
        <f t="shared" si="8"/>
        <v>139400</v>
      </c>
    </row>
    <row r="55" spans="1:9" ht="45" customHeight="1">
      <c r="A55" s="251" t="s">
        <v>388</v>
      </c>
      <c r="B55" s="107">
        <v>126</v>
      </c>
      <c r="C55" s="108">
        <v>2</v>
      </c>
      <c r="D55" s="108">
        <v>3</v>
      </c>
      <c r="E55" s="109">
        <v>5700000000</v>
      </c>
      <c r="F55" s="110">
        <v>0</v>
      </c>
      <c r="G55" s="111">
        <f t="shared" si="8"/>
        <v>128500</v>
      </c>
      <c r="H55" s="111">
        <f t="shared" si="8"/>
        <v>134500</v>
      </c>
      <c r="I55" s="112">
        <f t="shared" si="8"/>
        <v>139400</v>
      </c>
    </row>
    <row r="56" spans="1:9" ht="23.25" customHeight="1">
      <c r="A56" s="251" t="s">
        <v>341</v>
      </c>
      <c r="B56" s="107">
        <v>126</v>
      </c>
      <c r="C56" s="108">
        <v>2</v>
      </c>
      <c r="D56" s="108">
        <v>3</v>
      </c>
      <c r="E56" s="109">
        <v>5740000000</v>
      </c>
      <c r="F56" s="110">
        <v>0</v>
      </c>
      <c r="G56" s="111">
        <f t="shared" si="8"/>
        <v>128500</v>
      </c>
      <c r="H56" s="111">
        <f t="shared" si="8"/>
        <v>134500</v>
      </c>
      <c r="I56" s="112">
        <f t="shared" si="8"/>
        <v>139400</v>
      </c>
    </row>
    <row r="57" spans="1:9" ht="32.25" customHeight="1">
      <c r="A57" s="251" t="s">
        <v>340</v>
      </c>
      <c r="B57" s="107">
        <v>126</v>
      </c>
      <c r="C57" s="108">
        <v>2</v>
      </c>
      <c r="D57" s="108">
        <v>3</v>
      </c>
      <c r="E57" s="109">
        <v>5740500000</v>
      </c>
      <c r="F57" s="110">
        <v>0</v>
      </c>
      <c r="G57" s="111">
        <f t="shared" si="8"/>
        <v>128500</v>
      </c>
      <c r="H57" s="111">
        <f t="shared" si="8"/>
        <v>134500</v>
      </c>
      <c r="I57" s="112">
        <f t="shared" si="8"/>
        <v>139400</v>
      </c>
    </row>
    <row r="58" spans="1:9" ht="32.25" customHeight="1">
      <c r="A58" s="106" t="s">
        <v>376</v>
      </c>
      <c r="B58" s="107">
        <v>126</v>
      </c>
      <c r="C58" s="108">
        <v>2</v>
      </c>
      <c r="D58" s="108">
        <v>3</v>
      </c>
      <c r="E58" s="109">
        <v>5740551180</v>
      </c>
      <c r="F58" s="110">
        <v>0</v>
      </c>
      <c r="G58" s="111">
        <f>G59+G62</f>
        <v>128500</v>
      </c>
      <c r="H58" s="111">
        <f t="shared" ref="H58:I58" si="9">H59+H62</f>
        <v>134500</v>
      </c>
      <c r="I58" s="111">
        <f t="shared" si="9"/>
        <v>139400</v>
      </c>
    </row>
    <row r="59" spans="1:9" ht="32.25" customHeight="1">
      <c r="A59" s="106" t="s">
        <v>62</v>
      </c>
      <c r="B59" s="107">
        <v>126</v>
      </c>
      <c r="C59" s="108">
        <v>2</v>
      </c>
      <c r="D59" s="108">
        <v>3</v>
      </c>
      <c r="E59" s="109">
        <v>5740551180</v>
      </c>
      <c r="F59" s="110">
        <v>120</v>
      </c>
      <c r="G59" s="111">
        <f>G60+G61</f>
        <v>127500</v>
      </c>
      <c r="H59" s="111">
        <f>H60+H61</f>
        <v>133500</v>
      </c>
      <c r="I59" s="112">
        <f>I60+I61</f>
        <v>138400</v>
      </c>
    </row>
    <row r="60" spans="1:9" ht="18.75" customHeight="1">
      <c r="A60" s="106" t="s">
        <v>45</v>
      </c>
      <c r="B60" s="107">
        <v>126</v>
      </c>
      <c r="C60" s="108">
        <v>2</v>
      </c>
      <c r="D60" s="108">
        <v>3</v>
      </c>
      <c r="E60" s="109">
        <v>5740551180</v>
      </c>
      <c r="F60" s="110">
        <v>121</v>
      </c>
      <c r="G60" s="76">
        <v>98200</v>
      </c>
      <c r="H60" s="76">
        <v>102700</v>
      </c>
      <c r="I60" s="112">
        <v>106700</v>
      </c>
    </row>
    <row r="61" spans="1:9" ht="46.5" customHeight="1">
      <c r="A61" s="106" t="s">
        <v>46</v>
      </c>
      <c r="B61" s="107">
        <v>126</v>
      </c>
      <c r="C61" s="108">
        <v>2</v>
      </c>
      <c r="D61" s="108">
        <v>3</v>
      </c>
      <c r="E61" s="109">
        <v>5740551180</v>
      </c>
      <c r="F61" s="110">
        <v>129</v>
      </c>
      <c r="G61" s="111">
        <v>29300</v>
      </c>
      <c r="H61" s="111">
        <v>30800</v>
      </c>
      <c r="I61" s="112">
        <v>31700</v>
      </c>
    </row>
    <row r="62" spans="1:9" ht="32.25" customHeight="1">
      <c r="A62" s="106" t="s">
        <v>66</v>
      </c>
      <c r="B62" s="107">
        <v>126</v>
      </c>
      <c r="C62" s="108">
        <v>2</v>
      </c>
      <c r="D62" s="108">
        <v>3</v>
      </c>
      <c r="E62" s="109">
        <v>5740551180</v>
      </c>
      <c r="F62" s="110">
        <v>240</v>
      </c>
      <c r="G62" s="111">
        <f t="shared" ref="G62:I62" si="10">G63</f>
        <v>1000</v>
      </c>
      <c r="H62" s="111">
        <f t="shared" si="10"/>
        <v>1000</v>
      </c>
      <c r="I62" s="112">
        <f t="shared" si="10"/>
        <v>1000</v>
      </c>
    </row>
    <row r="63" spans="1:9" ht="22.5" customHeight="1">
      <c r="A63" s="106" t="s">
        <v>282</v>
      </c>
      <c r="B63" s="107">
        <v>126</v>
      </c>
      <c r="C63" s="108">
        <v>2</v>
      </c>
      <c r="D63" s="108">
        <v>3</v>
      </c>
      <c r="E63" s="109">
        <v>5740551180</v>
      </c>
      <c r="F63" s="110">
        <v>244</v>
      </c>
      <c r="G63" s="111">
        <v>1000</v>
      </c>
      <c r="H63" s="111">
        <v>1000</v>
      </c>
      <c r="I63" s="112">
        <v>1000</v>
      </c>
    </row>
    <row r="64" spans="1:9" ht="32.25" customHeight="1">
      <c r="A64" s="186" t="s">
        <v>50</v>
      </c>
      <c r="B64" s="107">
        <v>126</v>
      </c>
      <c r="C64" s="243">
        <v>3</v>
      </c>
      <c r="D64" s="243">
        <v>0</v>
      </c>
      <c r="E64" s="128">
        <v>0</v>
      </c>
      <c r="F64" s="244">
        <v>0</v>
      </c>
      <c r="G64" s="254">
        <f>G65</f>
        <v>5000</v>
      </c>
      <c r="H64" s="254">
        <f t="shared" ref="H64:I70" si="11">H65</f>
        <v>5000</v>
      </c>
      <c r="I64" s="255">
        <f t="shared" si="11"/>
        <v>3000</v>
      </c>
    </row>
    <row r="65" spans="1:9" ht="32.25" customHeight="1">
      <c r="A65" s="248" t="s">
        <v>281</v>
      </c>
      <c r="B65" s="107">
        <v>126</v>
      </c>
      <c r="C65" s="243">
        <v>3</v>
      </c>
      <c r="D65" s="243">
        <v>10</v>
      </c>
      <c r="E65" s="128">
        <v>0</v>
      </c>
      <c r="F65" s="244">
        <v>0</v>
      </c>
      <c r="G65" s="254">
        <f>G66</f>
        <v>5000</v>
      </c>
      <c r="H65" s="254">
        <f t="shared" si="11"/>
        <v>5000</v>
      </c>
      <c r="I65" s="255">
        <f t="shared" si="11"/>
        <v>3000</v>
      </c>
    </row>
    <row r="66" spans="1:9" ht="46.15" customHeight="1">
      <c r="A66" s="106" t="s">
        <v>388</v>
      </c>
      <c r="B66" s="107">
        <v>126</v>
      </c>
      <c r="C66" s="108">
        <v>3</v>
      </c>
      <c r="D66" s="108">
        <v>10</v>
      </c>
      <c r="E66" s="109">
        <v>5700000000</v>
      </c>
      <c r="F66" s="110">
        <v>0</v>
      </c>
      <c r="G66" s="111">
        <f>G68</f>
        <v>5000</v>
      </c>
      <c r="H66" s="111">
        <f>H68</f>
        <v>5000</v>
      </c>
      <c r="I66" s="112">
        <f>I68</f>
        <v>3000</v>
      </c>
    </row>
    <row r="67" spans="1:9" ht="24" customHeight="1">
      <c r="A67" s="106" t="s">
        <v>341</v>
      </c>
      <c r="B67" s="107">
        <v>126</v>
      </c>
      <c r="C67" s="108">
        <v>3</v>
      </c>
      <c r="D67" s="108">
        <v>10</v>
      </c>
      <c r="E67" s="109">
        <v>5740000000</v>
      </c>
      <c r="F67" s="110">
        <v>0</v>
      </c>
      <c r="G67" s="111">
        <f>G68</f>
        <v>5000</v>
      </c>
      <c r="H67" s="111">
        <f>H68</f>
        <v>5000</v>
      </c>
      <c r="I67" s="112">
        <f>I68</f>
        <v>3000</v>
      </c>
    </row>
    <row r="68" spans="1:9" ht="24" customHeight="1">
      <c r="A68" s="106" t="s">
        <v>342</v>
      </c>
      <c r="B68" s="107">
        <v>126</v>
      </c>
      <c r="C68" s="108">
        <v>3</v>
      </c>
      <c r="D68" s="108">
        <v>10</v>
      </c>
      <c r="E68" s="109">
        <v>5740100000</v>
      </c>
      <c r="F68" s="110">
        <v>0</v>
      </c>
      <c r="G68" s="111">
        <f>G69</f>
        <v>5000</v>
      </c>
      <c r="H68" s="111">
        <f t="shared" si="11"/>
        <v>5000</v>
      </c>
      <c r="I68" s="112">
        <f t="shared" si="11"/>
        <v>3000</v>
      </c>
    </row>
    <row r="69" spans="1:9" ht="32.25" customHeight="1">
      <c r="A69" s="106" t="s">
        <v>343</v>
      </c>
      <c r="B69" s="107">
        <v>126</v>
      </c>
      <c r="C69" s="108">
        <v>3</v>
      </c>
      <c r="D69" s="108">
        <v>10</v>
      </c>
      <c r="E69" s="109">
        <v>5740195020</v>
      </c>
      <c r="F69" s="110">
        <v>0</v>
      </c>
      <c r="G69" s="111">
        <f>G70</f>
        <v>5000</v>
      </c>
      <c r="H69" s="111">
        <f>H70</f>
        <v>5000</v>
      </c>
      <c r="I69" s="112">
        <f>I70</f>
        <v>3000</v>
      </c>
    </row>
    <row r="70" spans="1:9" ht="32.25" customHeight="1">
      <c r="A70" s="106" t="s">
        <v>66</v>
      </c>
      <c r="B70" s="107">
        <v>126</v>
      </c>
      <c r="C70" s="108">
        <v>3</v>
      </c>
      <c r="D70" s="108">
        <v>10</v>
      </c>
      <c r="E70" s="109">
        <v>5740195020</v>
      </c>
      <c r="F70" s="110">
        <v>240</v>
      </c>
      <c r="G70" s="111">
        <f>G71</f>
        <v>5000</v>
      </c>
      <c r="H70" s="111">
        <f>H71</f>
        <v>5000</v>
      </c>
      <c r="I70" s="112">
        <f t="shared" si="11"/>
        <v>3000</v>
      </c>
    </row>
    <row r="71" spans="1:9" ht="24.75" customHeight="1">
      <c r="A71" s="106" t="s">
        <v>282</v>
      </c>
      <c r="B71" s="107">
        <v>126</v>
      </c>
      <c r="C71" s="108">
        <v>3</v>
      </c>
      <c r="D71" s="108">
        <v>10</v>
      </c>
      <c r="E71" s="109">
        <v>5740195020</v>
      </c>
      <c r="F71" s="110">
        <v>244</v>
      </c>
      <c r="G71" s="76">
        <v>5000</v>
      </c>
      <c r="H71" s="76">
        <v>5000</v>
      </c>
      <c r="I71" s="112">
        <v>3000</v>
      </c>
    </row>
    <row r="72" spans="1:9" ht="24.75" customHeight="1">
      <c r="A72" s="186" t="s">
        <v>52</v>
      </c>
      <c r="B72" s="107">
        <v>126</v>
      </c>
      <c r="C72" s="243">
        <v>4</v>
      </c>
      <c r="D72" s="243">
        <v>0</v>
      </c>
      <c r="E72" s="128">
        <v>0</v>
      </c>
      <c r="F72" s="244">
        <v>0</v>
      </c>
      <c r="G72" s="254">
        <f>G73</f>
        <v>1619128.85</v>
      </c>
      <c r="H72" s="254">
        <f t="shared" ref="H72:I72" si="12">H73</f>
        <v>759000</v>
      </c>
      <c r="I72" s="254">
        <f t="shared" si="12"/>
        <v>795000</v>
      </c>
    </row>
    <row r="73" spans="1:9" ht="24.75" customHeight="1">
      <c r="A73" s="256" t="s">
        <v>53</v>
      </c>
      <c r="B73" s="107">
        <v>126</v>
      </c>
      <c r="C73" s="243">
        <v>4</v>
      </c>
      <c r="D73" s="243">
        <v>9</v>
      </c>
      <c r="E73" s="128">
        <v>0</v>
      </c>
      <c r="F73" s="244">
        <v>0</v>
      </c>
      <c r="G73" s="254">
        <f>G74</f>
        <v>1619128.85</v>
      </c>
      <c r="H73" s="254">
        <f t="shared" ref="H73:I77" si="13">H74</f>
        <v>759000</v>
      </c>
      <c r="I73" s="255">
        <f t="shared" si="13"/>
        <v>795000</v>
      </c>
    </row>
    <row r="74" spans="1:9" ht="46.5" customHeight="1">
      <c r="A74" s="106" t="s">
        <v>388</v>
      </c>
      <c r="B74" s="107">
        <v>126</v>
      </c>
      <c r="C74" s="243">
        <v>4</v>
      </c>
      <c r="D74" s="243">
        <v>9</v>
      </c>
      <c r="E74" s="128">
        <v>5700000000</v>
      </c>
      <c r="F74" s="244">
        <v>0</v>
      </c>
      <c r="G74" s="111">
        <f>G76</f>
        <v>1619128.85</v>
      </c>
      <c r="H74" s="111">
        <f>H76</f>
        <v>759000</v>
      </c>
      <c r="I74" s="112">
        <f>I76</f>
        <v>795000</v>
      </c>
    </row>
    <row r="75" spans="1:9" ht="22.5" customHeight="1">
      <c r="A75" s="106" t="s">
        <v>341</v>
      </c>
      <c r="B75" s="107">
        <v>126</v>
      </c>
      <c r="C75" s="243">
        <v>4</v>
      </c>
      <c r="D75" s="243">
        <v>9</v>
      </c>
      <c r="E75" s="128">
        <v>5740000000</v>
      </c>
      <c r="F75" s="244">
        <v>0</v>
      </c>
      <c r="G75" s="111">
        <f>G76</f>
        <v>1619128.85</v>
      </c>
      <c r="H75" s="111">
        <f>H76</f>
        <v>759000</v>
      </c>
      <c r="I75" s="112">
        <f>I76</f>
        <v>795000</v>
      </c>
    </row>
    <row r="76" spans="1:9" ht="22.5" customHeight="1">
      <c r="A76" s="106" t="s">
        <v>344</v>
      </c>
      <c r="B76" s="107">
        <v>126</v>
      </c>
      <c r="C76" s="108">
        <v>4</v>
      </c>
      <c r="D76" s="108">
        <v>9</v>
      </c>
      <c r="E76" s="109">
        <v>5740200000</v>
      </c>
      <c r="F76" s="110">
        <v>0</v>
      </c>
      <c r="G76" s="111">
        <f>G77</f>
        <v>1619128.85</v>
      </c>
      <c r="H76" s="111">
        <f t="shared" si="13"/>
        <v>759000</v>
      </c>
      <c r="I76" s="112">
        <f t="shared" si="13"/>
        <v>795000</v>
      </c>
    </row>
    <row r="77" spans="1:9" ht="32.25" customHeight="1">
      <c r="A77" s="106" t="s">
        <v>345</v>
      </c>
      <c r="B77" s="107">
        <v>126</v>
      </c>
      <c r="C77" s="108">
        <v>4</v>
      </c>
      <c r="D77" s="108">
        <v>9</v>
      </c>
      <c r="E77" s="109">
        <v>5740295280</v>
      </c>
      <c r="F77" s="110">
        <v>0</v>
      </c>
      <c r="G77" s="111">
        <f>G78</f>
        <v>1619128.85</v>
      </c>
      <c r="H77" s="111">
        <f t="shared" si="13"/>
        <v>759000</v>
      </c>
      <c r="I77" s="112">
        <f t="shared" si="13"/>
        <v>795000</v>
      </c>
    </row>
    <row r="78" spans="1:9" ht="32.25" customHeight="1">
      <c r="A78" s="106" t="s">
        <v>66</v>
      </c>
      <c r="B78" s="107">
        <v>126</v>
      </c>
      <c r="C78" s="108">
        <v>4</v>
      </c>
      <c r="D78" s="108">
        <v>9</v>
      </c>
      <c r="E78" s="109">
        <v>5740295280</v>
      </c>
      <c r="F78" s="110">
        <v>240</v>
      </c>
      <c r="G78" s="111">
        <f>G79+G80</f>
        <v>1619128.85</v>
      </c>
      <c r="H78" s="111">
        <f>H79+H80</f>
        <v>759000</v>
      </c>
      <c r="I78" s="112">
        <f>I79+I80</f>
        <v>795000</v>
      </c>
    </row>
    <row r="79" spans="1:9" ht="21" customHeight="1">
      <c r="A79" s="106" t="s">
        <v>282</v>
      </c>
      <c r="B79" s="107">
        <v>126</v>
      </c>
      <c r="C79" s="108">
        <v>4</v>
      </c>
      <c r="D79" s="108">
        <v>9</v>
      </c>
      <c r="E79" s="109">
        <v>5740295280</v>
      </c>
      <c r="F79" s="110">
        <v>244</v>
      </c>
      <c r="G79" s="111">
        <v>1527072.05</v>
      </c>
      <c r="H79" s="111">
        <v>459000</v>
      </c>
      <c r="I79" s="112">
        <v>475000</v>
      </c>
    </row>
    <row r="80" spans="1:9" ht="21" customHeight="1">
      <c r="A80" s="106" t="s">
        <v>272</v>
      </c>
      <c r="B80" s="107">
        <v>126</v>
      </c>
      <c r="C80" s="108">
        <v>4</v>
      </c>
      <c r="D80" s="108">
        <v>9</v>
      </c>
      <c r="E80" s="109">
        <v>5740295280</v>
      </c>
      <c r="F80" s="110">
        <v>247</v>
      </c>
      <c r="G80" s="111">
        <v>92056.8</v>
      </c>
      <c r="H80" s="111">
        <v>300000</v>
      </c>
      <c r="I80" s="112">
        <v>320000</v>
      </c>
    </row>
    <row r="81" spans="1:9" ht="24.75" customHeight="1">
      <c r="A81" s="186" t="s">
        <v>167</v>
      </c>
      <c r="B81" s="107">
        <v>126</v>
      </c>
      <c r="C81" s="243">
        <v>5</v>
      </c>
      <c r="D81" s="243">
        <v>0</v>
      </c>
      <c r="E81" s="128">
        <v>0</v>
      </c>
      <c r="F81" s="244">
        <v>0</v>
      </c>
      <c r="G81" s="254">
        <f>G82+G89</f>
        <v>609017.82000000007</v>
      </c>
      <c r="H81" s="254">
        <f>H82+H89</f>
        <v>108323</v>
      </c>
      <c r="I81" s="254">
        <f>I82+I89</f>
        <v>1023013</v>
      </c>
    </row>
    <row r="82" spans="1:9" ht="24.75" customHeight="1">
      <c r="A82" s="118" t="s">
        <v>405</v>
      </c>
      <c r="B82" s="107">
        <v>126</v>
      </c>
      <c r="C82" s="243">
        <v>5</v>
      </c>
      <c r="D82" s="243">
        <v>2</v>
      </c>
      <c r="E82" s="128">
        <v>0</v>
      </c>
      <c r="F82" s="244">
        <v>0</v>
      </c>
      <c r="G82" s="254">
        <f t="shared" ref="G82:G87" si="14">G83</f>
        <v>87694.82</v>
      </c>
      <c r="H82" s="254">
        <f t="shared" ref="H82:I87" si="15">H83</f>
        <v>0</v>
      </c>
      <c r="I82" s="254">
        <f t="shared" si="15"/>
        <v>0</v>
      </c>
    </row>
    <row r="83" spans="1:9" ht="48.75" customHeight="1">
      <c r="A83" s="106" t="s">
        <v>388</v>
      </c>
      <c r="B83" s="107">
        <v>126</v>
      </c>
      <c r="C83" s="108">
        <v>5</v>
      </c>
      <c r="D83" s="108">
        <v>2</v>
      </c>
      <c r="E83" s="109">
        <v>5700000000</v>
      </c>
      <c r="F83" s="110">
        <v>0</v>
      </c>
      <c r="G83" s="111">
        <f t="shared" si="14"/>
        <v>87694.82</v>
      </c>
      <c r="H83" s="111">
        <f t="shared" si="15"/>
        <v>0</v>
      </c>
      <c r="I83" s="111">
        <f t="shared" si="15"/>
        <v>0</v>
      </c>
    </row>
    <row r="84" spans="1:9" ht="22.5" customHeight="1">
      <c r="A84" s="106" t="s">
        <v>341</v>
      </c>
      <c r="B84" s="107">
        <v>126</v>
      </c>
      <c r="C84" s="108">
        <v>5</v>
      </c>
      <c r="D84" s="108">
        <v>2</v>
      </c>
      <c r="E84" s="109">
        <v>5740000000</v>
      </c>
      <c r="F84" s="110">
        <v>0</v>
      </c>
      <c r="G84" s="111">
        <f t="shared" si="14"/>
        <v>87694.82</v>
      </c>
      <c r="H84" s="111">
        <f t="shared" si="15"/>
        <v>0</v>
      </c>
      <c r="I84" s="111">
        <f t="shared" si="15"/>
        <v>0</v>
      </c>
    </row>
    <row r="85" spans="1:9" ht="23.45" customHeight="1">
      <c r="A85" s="106" t="s">
        <v>437</v>
      </c>
      <c r="B85" s="107">
        <v>126</v>
      </c>
      <c r="C85" s="108">
        <v>5</v>
      </c>
      <c r="D85" s="108">
        <v>2</v>
      </c>
      <c r="E85" s="109">
        <v>5740600000</v>
      </c>
      <c r="F85" s="110">
        <v>0</v>
      </c>
      <c r="G85" s="111">
        <f t="shared" si="14"/>
        <v>87694.82</v>
      </c>
      <c r="H85" s="111">
        <f t="shared" si="15"/>
        <v>0</v>
      </c>
      <c r="I85" s="111">
        <f t="shared" si="15"/>
        <v>0</v>
      </c>
    </row>
    <row r="86" spans="1:9" ht="32.25" customHeight="1">
      <c r="A86" s="106" t="s">
        <v>406</v>
      </c>
      <c r="B86" s="107">
        <v>126</v>
      </c>
      <c r="C86" s="108">
        <v>5</v>
      </c>
      <c r="D86" s="108">
        <v>2</v>
      </c>
      <c r="E86" s="109">
        <v>5740695580</v>
      </c>
      <c r="F86" s="110">
        <v>0</v>
      </c>
      <c r="G86" s="111">
        <f>G87</f>
        <v>87694.82</v>
      </c>
      <c r="H86" s="111">
        <f t="shared" si="15"/>
        <v>0</v>
      </c>
      <c r="I86" s="111">
        <f t="shared" si="15"/>
        <v>0</v>
      </c>
    </row>
    <row r="87" spans="1:9" ht="32.25" customHeight="1">
      <c r="A87" s="106" t="s">
        <v>66</v>
      </c>
      <c r="B87" s="107">
        <v>126</v>
      </c>
      <c r="C87" s="108">
        <v>5</v>
      </c>
      <c r="D87" s="108">
        <v>2</v>
      </c>
      <c r="E87" s="109">
        <v>5740695580</v>
      </c>
      <c r="F87" s="110">
        <v>240</v>
      </c>
      <c r="G87" s="111">
        <f t="shared" si="14"/>
        <v>87694.82</v>
      </c>
      <c r="H87" s="111">
        <f t="shared" si="15"/>
        <v>0</v>
      </c>
      <c r="I87" s="111">
        <f t="shared" si="15"/>
        <v>0</v>
      </c>
    </row>
    <row r="88" spans="1:9" ht="25.15" customHeight="1">
      <c r="A88" s="106" t="s">
        <v>282</v>
      </c>
      <c r="B88" s="107">
        <v>126</v>
      </c>
      <c r="C88" s="108">
        <v>5</v>
      </c>
      <c r="D88" s="108">
        <v>2</v>
      </c>
      <c r="E88" s="109">
        <v>5740695580</v>
      </c>
      <c r="F88" s="110">
        <v>244</v>
      </c>
      <c r="G88" s="111">
        <v>87694.82</v>
      </c>
      <c r="H88" s="111">
        <v>0</v>
      </c>
      <c r="I88" s="111">
        <v>0</v>
      </c>
    </row>
    <row r="89" spans="1:9" ht="25.5" customHeight="1">
      <c r="A89" s="248" t="s">
        <v>165</v>
      </c>
      <c r="B89" s="107">
        <v>126</v>
      </c>
      <c r="C89" s="243">
        <v>5</v>
      </c>
      <c r="D89" s="243">
        <v>3</v>
      </c>
      <c r="E89" s="128">
        <v>0</v>
      </c>
      <c r="F89" s="244">
        <v>0</v>
      </c>
      <c r="G89" s="254">
        <f>G90</f>
        <v>521323</v>
      </c>
      <c r="H89" s="254">
        <f t="shared" ref="H89:I89" si="16">H90</f>
        <v>108323</v>
      </c>
      <c r="I89" s="254">
        <f t="shared" si="16"/>
        <v>1023013</v>
      </c>
    </row>
    <row r="90" spans="1:9" ht="46.5" customHeight="1">
      <c r="A90" s="106" t="s">
        <v>388</v>
      </c>
      <c r="B90" s="107">
        <v>126</v>
      </c>
      <c r="C90" s="253">
        <v>5</v>
      </c>
      <c r="D90" s="253">
        <v>3</v>
      </c>
      <c r="E90" s="109">
        <v>5700000000</v>
      </c>
      <c r="F90" s="110">
        <v>0</v>
      </c>
      <c r="G90" s="111">
        <f>G91+G100</f>
        <v>521323</v>
      </c>
      <c r="H90" s="111">
        <f>H91+H100</f>
        <v>108323</v>
      </c>
      <c r="I90" s="111">
        <f>I91+I100</f>
        <v>1023013</v>
      </c>
    </row>
    <row r="91" spans="1:9" ht="21.75" customHeight="1">
      <c r="A91" s="106" t="s">
        <v>341</v>
      </c>
      <c r="B91" s="107">
        <v>126</v>
      </c>
      <c r="C91" s="253">
        <v>5</v>
      </c>
      <c r="D91" s="253">
        <v>3</v>
      </c>
      <c r="E91" s="109">
        <v>5740000000</v>
      </c>
      <c r="F91" s="110">
        <v>0</v>
      </c>
      <c r="G91" s="111">
        <f>G92</f>
        <v>10000</v>
      </c>
      <c r="H91" s="111">
        <f t="shared" ref="H91:I91" si="17">H92</f>
        <v>108323</v>
      </c>
      <c r="I91" s="111">
        <f t="shared" si="17"/>
        <v>1023013</v>
      </c>
    </row>
    <row r="92" spans="1:9" ht="30.75" customHeight="1">
      <c r="A92" s="106" t="s">
        <v>346</v>
      </c>
      <c r="B92" s="107">
        <v>126</v>
      </c>
      <c r="C92" s="253">
        <v>5</v>
      </c>
      <c r="D92" s="253">
        <v>3</v>
      </c>
      <c r="E92" s="109">
        <v>5740300000</v>
      </c>
      <c r="F92" s="110">
        <v>0</v>
      </c>
      <c r="G92" s="111">
        <f>G93+G97</f>
        <v>10000</v>
      </c>
      <c r="H92" s="111">
        <f t="shared" ref="H92:I92" si="18">H93+H97</f>
        <v>108323</v>
      </c>
      <c r="I92" s="111">
        <f t="shared" si="18"/>
        <v>1023013</v>
      </c>
    </row>
    <row r="93" spans="1:9" ht="30.75" customHeight="1">
      <c r="A93" s="106" t="s">
        <v>350</v>
      </c>
      <c r="B93" s="107">
        <v>126</v>
      </c>
      <c r="C93" s="108">
        <v>5</v>
      </c>
      <c r="D93" s="108">
        <v>3</v>
      </c>
      <c r="E93" s="109">
        <v>5740395310</v>
      </c>
      <c r="F93" s="110">
        <v>0</v>
      </c>
      <c r="G93" s="111">
        <f>G94</f>
        <v>10000</v>
      </c>
      <c r="H93" s="111">
        <f t="shared" ref="H93:I93" si="19">H94</f>
        <v>108323</v>
      </c>
      <c r="I93" s="111">
        <f t="shared" si="19"/>
        <v>22393</v>
      </c>
    </row>
    <row r="94" spans="1:9" ht="30.75" customHeight="1">
      <c r="A94" s="106" t="s">
        <v>356</v>
      </c>
      <c r="B94" s="107">
        <v>126</v>
      </c>
      <c r="C94" s="108">
        <v>5</v>
      </c>
      <c r="D94" s="108">
        <v>3</v>
      </c>
      <c r="E94" s="109">
        <v>5740395310</v>
      </c>
      <c r="F94" s="110">
        <v>200</v>
      </c>
      <c r="G94" s="111">
        <f>G95</f>
        <v>10000</v>
      </c>
      <c r="H94" s="111">
        <f t="shared" ref="H94:I94" si="20">H95</f>
        <v>108323</v>
      </c>
      <c r="I94" s="111">
        <f t="shared" si="20"/>
        <v>22393</v>
      </c>
    </row>
    <row r="95" spans="1:9" ht="30.75" customHeight="1">
      <c r="A95" s="106" t="s">
        <v>66</v>
      </c>
      <c r="B95" s="107">
        <v>126</v>
      </c>
      <c r="C95" s="108">
        <v>5</v>
      </c>
      <c r="D95" s="108">
        <v>3</v>
      </c>
      <c r="E95" s="109">
        <v>5740395310</v>
      </c>
      <c r="F95" s="110">
        <v>240</v>
      </c>
      <c r="G95" s="111">
        <f>G96</f>
        <v>10000</v>
      </c>
      <c r="H95" s="111">
        <f t="shared" ref="H95:I95" si="21">H96</f>
        <v>108323</v>
      </c>
      <c r="I95" s="111">
        <f t="shared" si="21"/>
        <v>22393</v>
      </c>
    </row>
    <row r="96" spans="1:9" ht="24.75" customHeight="1">
      <c r="A96" s="106" t="s">
        <v>282</v>
      </c>
      <c r="B96" s="107">
        <v>126</v>
      </c>
      <c r="C96" s="108">
        <v>5</v>
      </c>
      <c r="D96" s="108">
        <v>3</v>
      </c>
      <c r="E96" s="109">
        <v>5740395310</v>
      </c>
      <c r="F96" s="110">
        <v>244</v>
      </c>
      <c r="G96" s="111">
        <v>10000</v>
      </c>
      <c r="H96" s="111">
        <v>108323</v>
      </c>
      <c r="I96" s="112">
        <v>22393</v>
      </c>
    </row>
    <row r="97" spans="1:9" ht="24.75" customHeight="1">
      <c r="A97" s="106" t="s">
        <v>351</v>
      </c>
      <c r="B97" s="107">
        <v>126</v>
      </c>
      <c r="C97" s="108">
        <v>5</v>
      </c>
      <c r="D97" s="108">
        <v>3</v>
      </c>
      <c r="E97" s="109" t="s">
        <v>352</v>
      </c>
      <c r="F97" s="110">
        <v>0</v>
      </c>
      <c r="G97" s="111">
        <f>G98</f>
        <v>0</v>
      </c>
      <c r="H97" s="111">
        <f t="shared" ref="H97:I97" si="22">H98</f>
        <v>0</v>
      </c>
      <c r="I97" s="111">
        <f t="shared" si="22"/>
        <v>1000620</v>
      </c>
    </row>
    <row r="98" spans="1:9" ht="32.25" customHeight="1">
      <c r="A98" s="106" t="s">
        <v>66</v>
      </c>
      <c r="B98" s="107">
        <v>126</v>
      </c>
      <c r="C98" s="108">
        <v>5</v>
      </c>
      <c r="D98" s="108">
        <v>3</v>
      </c>
      <c r="E98" s="109" t="s">
        <v>352</v>
      </c>
      <c r="F98" s="110">
        <v>240</v>
      </c>
      <c r="G98" s="111">
        <f>G99</f>
        <v>0</v>
      </c>
      <c r="H98" s="111">
        <f t="shared" ref="H98:I98" si="23">H99</f>
        <v>0</v>
      </c>
      <c r="I98" s="111">
        <f t="shared" si="23"/>
        <v>1000620</v>
      </c>
    </row>
    <row r="99" spans="1:9" ht="24" customHeight="1">
      <c r="A99" s="106" t="s">
        <v>282</v>
      </c>
      <c r="B99" s="107">
        <v>126</v>
      </c>
      <c r="C99" s="108">
        <v>5</v>
      </c>
      <c r="D99" s="108">
        <v>3</v>
      </c>
      <c r="E99" s="109" t="s">
        <v>352</v>
      </c>
      <c r="F99" s="110">
        <v>244</v>
      </c>
      <c r="G99" s="111">
        <v>0</v>
      </c>
      <c r="H99" s="111">
        <v>0</v>
      </c>
      <c r="I99" s="112">
        <v>1000620</v>
      </c>
    </row>
    <row r="100" spans="1:9" ht="24" customHeight="1">
      <c r="A100" s="106" t="s">
        <v>371</v>
      </c>
      <c r="B100" s="107">
        <v>126</v>
      </c>
      <c r="C100" s="108">
        <v>5</v>
      </c>
      <c r="D100" s="108">
        <v>3</v>
      </c>
      <c r="E100" s="109">
        <v>5750000000</v>
      </c>
      <c r="F100" s="110">
        <v>0</v>
      </c>
      <c r="G100" s="111">
        <f>G101</f>
        <v>511323</v>
      </c>
      <c r="H100" s="111">
        <f t="shared" ref="H100:I100" si="24">H101</f>
        <v>0</v>
      </c>
      <c r="I100" s="111">
        <f t="shared" si="24"/>
        <v>0</v>
      </c>
    </row>
    <row r="101" spans="1:9" ht="47.25" customHeight="1">
      <c r="A101" s="106" t="s">
        <v>370</v>
      </c>
      <c r="B101" s="107">
        <v>126</v>
      </c>
      <c r="C101" s="108">
        <v>5</v>
      </c>
      <c r="D101" s="108">
        <v>3</v>
      </c>
      <c r="E101" s="109" t="s">
        <v>369</v>
      </c>
      <c r="F101" s="110">
        <v>0</v>
      </c>
      <c r="G101" s="111">
        <f>G102+G105</f>
        <v>511323</v>
      </c>
      <c r="H101" s="111">
        <f>H102+H105</f>
        <v>0</v>
      </c>
      <c r="I101" s="111">
        <f>I102+I105</f>
        <v>0</v>
      </c>
    </row>
    <row r="102" spans="1:9" ht="32.25" customHeight="1">
      <c r="A102" s="106" t="s">
        <v>373</v>
      </c>
      <c r="B102" s="107">
        <v>126</v>
      </c>
      <c r="C102" s="108">
        <v>5</v>
      </c>
      <c r="D102" s="108">
        <v>3</v>
      </c>
      <c r="E102" s="109" t="s">
        <v>372</v>
      </c>
      <c r="F102" s="110">
        <v>0</v>
      </c>
      <c r="G102" s="111">
        <f>G103</f>
        <v>422222</v>
      </c>
      <c r="H102" s="111">
        <f t="shared" ref="H102:I102" si="25">H103</f>
        <v>0</v>
      </c>
      <c r="I102" s="111">
        <f t="shared" si="25"/>
        <v>0</v>
      </c>
    </row>
    <row r="103" spans="1:9" ht="32.25" customHeight="1">
      <c r="A103" s="106" t="s">
        <v>389</v>
      </c>
      <c r="B103" s="107">
        <v>126</v>
      </c>
      <c r="C103" s="108">
        <v>5</v>
      </c>
      <c r="D103" s="108">
        <v>3</v>
      </c>
      <c r="E103" s="109" t="s">
        <v>372</v>
      </c>
      <c r="F103" s="110">
        <v>240</v>
      </c>
      <c r="G103" s="111">
        <f t="shared" ref="G103:I103" si="26">G104</f>
        <v>422222</v>
      </c>
      <c r="H103" s="111">
        <f t="shared" si="26"/>
        <v>0</v>
      </c>
      <c r="I103" s="112">
        <f t="shared" si="26"/>
        <v>0</v>
      </c>
    </row>
    <row r="104" spans="1:9" ht="22.5" customHeight="1">
      <c r="A104" s="106" t="s">
        <v>282</v>
      </c>
      <c r="B104" s="107">
        <v>126</v>
      </c>
      <c r="C104" s="108">
        <v>5</v>
      </c>
      <c r="D104" s="108">
        <v>3</v>
      </c>
      <c r="E104" s="109" t="s">
        <v>372</v>
      </c>
      <c r="F104" s="110">
        <v>244</v>
      </c>
      <c r="G104" s="111">
        <v>422222</v>
      </c>
      <c r="H104" s="76">
        <v>0</v>
      </c>
      <c r="I104" s="112">
        <v>0</v>
      </c>
    </row>
    <row r="105" spans="1:9" ht="47.25" customHeight="1">
      <c r="A105" s="106" t="s">
        <v>375</v>
      </c>
      <c r="B105" s="107">
        <v>126</v>
      </c>
      <c r="C105" s="108">
        <v>5</v>
      </c>
      <c r="D105" s="108">
        <v>3</v>
      </c>
      <c r="E105" s="109" t="s">
        <v>374</v>
      </c>
      <c r="F105" s="110">
        <v>0</v>
      </c>
      <c r="G105" s="111">
        <f>G106</f>
        <v>89101</v>
      </c>
      <c r="H105" s="111">
        <f t="shared" ref="H105:I105" si="27">H106</f>
        <v>0</v>
      </c>
      <c r="I105" s="111">
        <f t="shared" si="27"/>
        <v>0</v>
      </c>
    </row>
    <row r="106" spans="1:9" ht="32.25" customHeight="1">
      <c r="A106" s="106" t="s">
        <v>66</v>
      </c>
      <c r="B106" s="107">
        <v>126</v>
      </c>
      <c r="C106" s="108">
        <v>5</v>
      </c>
      <c r="D106" s="108">
        <v>3</v>
      </c>
      <c r="E106" s="109" t="s">
        <v>374</v>
      </c>
      <c r="F106" s="110">
        <v>240</v>
      </c>
      <c r="G106" s="111">
        <f t="shared" ref="G106:I106" si="28">G107</f>
        <v>89101</v>
      </c>
      <c r="H106" s="111">
        <f t="shared" si="28"/>
        <v>0</v>
      </c>
      <c r="I106" s="112">
        <f t="shared" si="28"/>
        <v>0</v>
      </c>
    </row>
    <row r="107" spans="1:9" ht="24" customHeight="1">
      <c r="A107" s="106" t="s">
        <v>282</v>
      </c>
      <c r="B107" s="107">
        <v>126</v>
      </c>
      <c r="C107" s="108">
        <v>5</v>
      </c>
      <c r="D107" s="108">
        <v>3</v>
      </c>
      <c r="E107" s="109" t="s">
        <v>374</v>
      </c>
      <c r="F107" s="110">
        <v>244</v>
      </c>
      <c r="G107" s="111">
        <v>89101</v>
      </c>
      <c r="H107" s="76">
        <v>0</v>
      </c>
      <c r="I107" s="112">
        <v>0</v>
      </c>
    </row>
    <row r="108" spans="1:9" ht="24" customHeight="1">
      <c r="A108" s="186" t="s">
        <v>54</v>
      </c>
      <c r="B108" s="107">
        <v>126</v>
      </c>
      <c r="C108" s="243">
        <v>8</v>
      </c>
      <c r="D108" s="243">
        <v>0</v>
      </c>
      <c r="E108" s="128">
        <v>0</v>
      </c>
      <c r="F108" s="244">
        <v>0</v>
      </c>
      <c r="G108" s="254">
        <f>G109</f>
        <v>2741438.38</v>
      </c>
      <c r="H108" s="254">
        <f t="shared" ref="H108:I108" si="29">H109</f>
        <v>2140100</v>
      </c>
      <c r="I108" s="254">
        <f t="shared" si="29"/>
        <v>2140100</v>
      </c>
    </row>
    <row r="109" spans="1:9" ht="24" customHeight="1">
      <c r="A109" s="248" t="s">
        <v>55</v>
      </c>
      <c r="B109" s="107">
        <v>126</v>
      </c>
      <c r="C109" s="243">
        <v>8</v>
      </c>
      <c r="D109" s="243">
        <v>1</v>
      </c>
      <c r="E109" s="128">
        <v>0</v>
      </c>
      <c r="F109" s="244">
        <v>0</v>
      </c>
      <c r="G109" s="254">
        <f>G110</f>
        <v>2741438.38</v>
      </c>
      <c r="H109" s="254">
        <f t="shared" ref="H109:I109" si="30">H110</f>
        <v>2140100</v>
      </c>
      <c r="I109" s="254">
        <f t="shared" si="30"/>
        <v>2140100</v>
      </c>
    </row>
    <row r="110" spans="1:9" ht="48.75" customHeight="1">
      <c r="A110" s="106" t="s">
        <v>388</v>
      </c>
      <c r="B110" s="107">
        <v>126</v>
      </c>
      <c r="C110" s="108">
        <v>8</v>
      </c>
      <c r="D110" s="108">
        <v>1</v>
      </c>
      <c r="E110" s="109">
        <v>5700000000</v>
      </c>
      <c r="F110" s="110">
        <v>0</v>
      </c>
      <c r="G110" s="111">
        <f>G112</f>
        <v>2741438.38</v>
      </c>
      <c r="H110" s="111">
        <f t="shared" ref="H110:I110" si="31">H112</f>
        <v>2140100</v>
      </c>
      <c r="I110" s="111">
        <f t="shared" si="31"/>
        <v>2140100</v>
      </c>
    </row>
    <row r="111" spans="1:9" ht="24" customHeight="1">
      <c r="A111" s="106" t="s">
        <v>341</v>
      </c>
      <c r="B111" s="107">
        <v>126</v>
      </c>
      <c r="C111" s="108">
        <v>8</v>
      </c>
      <c r="D111" s="108">
        <v>1</v>
      </c>
      <c r="E111" s="109">
        <v>5740000000</v>
      </c>
      <c r="F111" s="110">
        <v>0</v>
      </c>
      <c r="G111" s="111">
        <f>G112</f>
        <v>2741438.38</v>
      </c>
      <c r="H111" s="111">
        <f t="shared" ref="H111:I111" si="32">H112</f>
        <v>2140100</v>
      </c>
      <c r="I111" s="111">
        <f t="shared" si="32"/>
        <v>2140100</v>
      </c>
    </row>
    <row r="112" spans="1:9" ht="24" customHeight="1">
      <c r="A112" s="106" t="s">
        <v>353</v>
      </c>
      <c r="B112" s="107">
        <v>126</v>
      </c>
      <c r="C112" s="108">
        <v>8</v>
      </c>
      <c r="D112" s="108">
        <v>1</v>
      </c>
      <c r="E112" s="109">
        <v>5740400000</v>
      </c>
      <c r="F112" s="110">
        <v>0</v>
      </c>
      <c r="G112" s="111">
        <f>G113+G115+G118+G122</f>
        <v>2741438.38</v>
      </c>
      <c r="H112" s="111">
        <f>H113+H115+H118+H122</f>
        <v>2140100</v>
      </c>
      <c r="I112" s="111">
        <f>I113+I115+I118+I122</f>
        <v>2140100</v>
      </c>
    </row>
    <row r="113" spans="1:9" ht="46.5" customHeight="1">
      <c r="A113" s="106" t="s">
        <v>169</v>
      </c>
      <c r="B113" s="107">
        <v>126</v>
      </c>
      <c r="C113" s="108">
        <v>8</v>
      </c>
      <c r="D113" s="108">
        <v>1</v>
      </c>
      <c r="E113" s="109">
        <v>5740475080</v>
      </c>
      <c r="F113" s="110">
        <v>0</v>
      </c>
      <c r="G113" s="111">
        <f>G114</f>
        <v>1721100</v>
      </c>
      <c r="H113" s="111">
        <f t="shared" ref="H113:I113" si="33">H114</f>
        <v>2110100</v>
      </c>
      <c r="I113" s="111">
        <f t="shared" si="33"/>
        <v>2110100</v>
      </c>
    </row>
    <row r="114" spans="1:9" ht="21.75" customHeight="1">
      <c r="A114" s="106" t="s">
        <v>40</v>
      </c>
      <c r="B114" s="107">
        <v>126</v>
      </c>
      <c r="C114" s="108">
        <v>8</v>
      </c>
      <c r="D114" s="108">
        <v>1</v>
      </c>
      <c r="E114" s="109">
        <v>5740475080</v>
      </c>
      <c r="F114" s="110" t="s">
        <v>68</v>
      </c>
      <c r="G114" s="111">
        <v>1721100</v>
      </c>
      <c r="H114" s="111">
        <v>2110100</v>
      </c>
      <c r="I114" s="112">
        <v>2110100</v>
      </c>
    </row>
    <row r="115" spans="1:9" ht="21.75" customHeight="1">
      <c r="A115" s="257" t="s">
        <v>354</v>
      </c>
      <c r="B115" s="107">
        <v>126</v>
      </c>
      <c r="C115" s="108">
        <v>8</v>
      </c>
      <c r="D115" s="108">
        <v>1</v>
      </c>
      <c r="E115" s="109">
        <v>5740495110</v>
      </c>
      <c r="F115" s="110">
        <v>0</v>
      </c>
      <c r="G115" s="111">
        <f>G116</f>
        <v>320000</v>
      </c>
      <c r="H115" s="111">
        <f>H116</f>
        <v>0</v>
      </c>
      <c r="I115" s="112">
        <f>I116</f>
        <v>0</v>
      </c>
    </row>
    <row r="116" spans="1:9" ht="31.5" customHeight="1">
      <c r="A116" s="106" t="s">
        <v>66</v>
      </c>
      <c r="B116" s="107">
        <v>126</v>
      </c>
      <c r="C116" s="108">
        <v>8</v>
      </c>
      <c r="D116" s="108">
        <v>1</v>
      </c>
      <c r="E116" s="109">
        <v>5740495110</v>
      </c>
      <c r="F116" s="110">
        <v>240</v>
      </c>
      <c r="G116" s="111">
        <f>G117</f>
        <v>320000</v>
      </c>
      <c r="H116" s="111">
        <f t="shared" ref="H116:I116" si="34">H117</f>
        <v>0</v>
      </c>
      <c r="I116" s="111">
        <f t="shared" si="34"/>
        <v>0</v>
      </c>
    </row>
    <row r="117" spans="1:9" ht="31.5" customHeight="1">
      <c r="A117" s="106" t="s">
        <v>384</v>
      </c>
      <c r="B117" s="107">
        <v>126</v>
      </c>
      <c r="C117" s="108">
        <v>8</v>
      </c>
      <c r="D117" s="108">
        <v>1</v>
      </c>
      <c r="E117" s="109">
        <v>5740495110</v>
      </c>
      <c r="F117" s="110">
        <v>243</v>
      </c>
      <c r="G117" s="111">
        <v>320000</v>
      </c>
      <c r="H117" s="111">
        <v>0</v>
      </c>
      <c r="I117" s="112">
        <v>0</v>
      </c>
    </row>
    <row r="118" spans="1:9" ht="31.5" customHeight="1">
      <c r="A118" s="106" t="s">
        <v>355</v>
      </c>
      <c r="B118" s="107">
        <v>126</v>
      </c>
      <c r="C118" s="108">
        <v>8</v>
      </c>
      <c r="D118" s="108">
        <v>1</v>
      </c>
      <c r="E118" s="109">
        <v>5740495220</v>
      </c>
      <c r="F118" s="110">
        <v>0</v>
      </c>
      <c r="G118" s="111">
        <f>G119</f>
        <v>311338.38</v>
      </c>
      <c r="H118" s="111">
        <f>H119</f>
        <v>30000</v>
      </c>
      <c r="I118" s="112">
        <f>I119</f>
        <v>30000</v>
      </c>
    </row>
    <row r="119" spans="1:9" ht="31.5" customHeight="1">
      <c r="A119" s="106" t="s">
        <v>66</v>
      </c>
      <c r="B119" s="107">
        <v>126</v>
      </c>
      <c r="C119" s="108">
        <v>8</v>
      </c>
      <c r="D119" s="108">
        <v>1</v>
      </c>
      <c r="E119" s="109">
        <v>5740495220</v>
      </c>
      <c r="F119" s="110">
        <v>240</v>
      </c>
      <c r="G119" s="111">
        <f>G121+G120</f>
        <v>311338.38</v>
      </c>
      <c r="H119" s="111">
        <f>H121+H120</f>
        <v>30000</v>
      </c>
      <c r="I119" s="112">
        <f>I121+I120</f>
        <v>30000</v>
      </c>
    </row>
    <row r="120" spans="1:9" ht="23.25" customHeight="1">
      <c r="A120" s="106" t="s">
        <v>282</v>
      </c>
      <c r="B120" s="107">
        <v>126</v>
      </c>
      <c r="C120" s="108">
        <v>8</v>
      </c>
      <c r="D120" s="108">
        <v>1</v>
      </c>
      <c r="E120" s="109">
        <v>5740495220</v>
      </c>
      <c r="F120" s="110">
        <v>244</v>
      </c>
      <c r="G120" s="111">
        <v>5000</v>
      </c>
      <c r="H120" s="111">
        <v>0</v>
      </c>
      <c r="I120" s="112">
        <v>0</v>
      </c>
    </row>
    <row r="121" spans="1:9" ht="23.25" customHeight="1">
      <c r="A121" s="106" t="s">
        <v>272</v>
      </c>
      <c r="B121" s="107">
        <v>126</v>
      </c>
      <c r="C121" s="108">
        <v>8</v>
      </c>
      <c r="D121" s="108">
        <v>1</v>
      </c>
      <c r="E121" s="109">
        <v>5740495220</v>
      </c>
      <c r="F121" s="110">
        <v>247</v>
      </c>
      <c r="G121" s="111">
        <v>306338.38</v>
      </c>
      <c r="H121" s="111">
        <v>30000</v>
      </c>
      <c r="I121" s="112">
        <v>30000</v>
      </c>
    </row>
    <row r="122" spans="1:9" ht="32.25" customHeight="1">
      <c r="A122" s="106" t="s">
        <v>268</v>
      </c>
      <c r="B122" s="107">
        <v>126</v>
      </c>
      <c r="C122" s="108">
        <v>8</v>
      </c>
      <c r="D122" s="108">
        <v>1</v>
      </c>
      <c r="E122" s="109">
        <v>5740497030</v>
      </c>
      <c r="F122" s="110">
        <v>0</v>
      </c>
      <c r="G122" s="111">
        <f>G123</f>
        <v>389000</v>
      </c>
      <c r="H122" s="111">
        <f>H123</f>
        <v>0</v>
      </c>
      <c r="I122" s="112">
        <f>I123</f>
        <v>0</v>
      </c>
    </row>
    <row r="123" spans="1:9" ht="24" customHeight="1">
      <c r="A123" s="106" t="s">
        <v>40</v>
      </c>
      <c r="B123" s="107">
        <v>126</v>
      </c>
      <c r="C123" s="108">
        <v>8</v>
      </c>
      <c r="D123" s="108">
        <v>1</v>
      </c>
      <c r="E123" s="109">
        <v>5740497030</v>
      </c>
      <c r="F123" s="110" t="s">
        <v>68</v>
      </c>
      <c r="G123" s="111">
        <v>389000</v>
      </c>
      <c r="H123" s="111">
        <v>0</v>
      </c>
      <c r="I123" s="112">
        <v>0</v>
      </c>
    </row>
    <row r="124" spans="1:9" ht="25.5" customHeight="1" thickBot="1">
      <c r="A124" s="113" t="s">
        <v>404</v>
      </c>
      <c r="B124" s="114">
        <v>126</v>
      </c>
      <c r="C124" s="115" t="s">
        <v>219</v>
      </c>
      <c r="D124" s="115" t="s">
        <v>219</v>
      </c>
      <c r="E124" s="114" t="s">
        <v>219</v>
      </c>
      <c r="F124" s="114" t="s">
        <v>219</v>
      </c>
      <c r="G124" s="116">
        <f>G10+G53+G64+G72+G81+G108</f>
        <v>7518438.6100000003</v>
      </c>
      <c r="H124" s="116">
        <f>H10+H53+H64+H72+H81+H108</f>
        <v>5710500</v>
      </c>
      <c r="I124" s="116">
        <f>I10+I53+I64+I72+I81+I108</f>
        <v>6706090</v>
      </c>
    </row>
    <row r="125" spans="1:9" ht="33.75" customHeight="1">
      <c r="A125" s="258"/>
      <c r="B125" s="259"/>
      <c r="C125" s="259"/>
      <c r="D125" s="259"/>
      <c r="E125" s="260"/>
      <c r="F125" s="260"/>
    </row>
    <row r="126" spans="1:9" ht="36.75" customHeight="1">
      <c r="A126" s="258"/>
      <c r="B126" s="259"/>
      <c r="C126" s="259"/>
      <c r="D126" s="259"/>
      <c r="E126" s="260"/>
      <c r="F126" s="260"/>
    </row>
    <row r="127" spans="1:9" ht="32.25" customHeight="1">
      <c r="A127" s="258"/>
      <c r="B127" s="259"/>
      <c r="C127" s="259"/>
      <c r="D127" s="259"/>
      <c r="E127" s="260"/>
      <c r="F127" s="260"/>
    </row>
    <row r="128" spans="1:9" ht="32.25" customHeight="1">
      <c r="A128" s="258"/>
      <c r="B128" s="259"/>
      <c r="C128" s="259"/>
      <c r="D128" s="259"/>
      <c r="E128" s="260"/>
      <c r="F128" s="260"/>
    </row>
    <row r="129" ht="32.25" customHeight="1"/>
    <row r="130" ht="32.25" customHeight="1"/>
    <row r="131" ht="32.25" customHeight="1"/>
    <row r="132" ht="32.25" customHeight="1"/>
    <row r="133" ht="32.25" customHeight="1"/>
    <row r="134" ht="32.25" customHeight="1"/>
    <row r="135" ht="32.25" customHeight="1"/>
    <row r="136" ht="32.25" customHeight="1"/>
    <row r="137" ht="32.25" customHeight="1"/>
    <row r="138" ht="32.25" customHeight="1"/>
    <row r="139" ht="32.25" customHeight="1"/>
    <row r="140" ht="32.25" customHeight="1"/>
    <row r="141" ht="32.25" customHeight="1"/>
    <row r="142" ht="32.25" customHeight="1"/>
    <row r="143" ht="32.25" customHeight="1"/>
    <row r="144" ht="32.25" customHeight="1"/>
    <row r="145" ht="25.5" customHeight="1"/>
  </sheetData>
  <mergeCells count="2">
    <mergeCell ref="A5:I5"/>
    <mergeCell ref="H4:I4"/>
  </mergeCells>
  <pageMargins left="0.23622047244094491" right="0.23622047244094491" top="0.74803149606299213" bottom="0.74803149606299213" header="0.31496062992125984" footer="0.31496062992125984"/>
  <pageSetup paperSize="9" scale="61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92"/>
  <sheetViews>
    <sheetView view="pageBreakPreview" topLeftCell="A40" zoomScale="60" zoomScaleNormal="85" workbookViewId="0">
      <selection activeCell="G4" sqref="G4:H4"/>
    </sheetView>
  </sheetViews>
  <sheetFormatPr defaultColWidth="9.140625" defaultRowHeight="12.75"/>
  <cols>
    <col min="1" max="1" width="67" style="141" customWidth="1"/>
    <col min="2" max="2" width="14.28515625" style="265" customWidth="1"/>
    <col min="3" max="5" width="8" style="265" customWidth="1"/>
    <col min="6" max="8" width="14.28515625" style="265" customWidth="1"/>
    <col min="9" max="16384" width="9.140625" style="141"/>
  </cols>
  <sheetData>
    <row r="1" spans="1:8" ht="15">
      <c r="A1" s="262"/>
      <c r="B1" s="263"/>
      <c r="C1" s="264"/>
      <c r="D1" s="264"/>
      <c r="E1" s="260"/>
      <c r="F1" s="260"/>
      <c r="H1" s="143" t="s">
        <v>424</v>
      </c>
    </row>
    <row r="2" spans="1:8" ht="15">
      <c r="A2" s="262"/>
      <c r="B2" s="263"/>
      <c r="C2" s="264"/>
      <c r="D2" s="264"/>
      <c r="E2" s="260"/>
      <c r="F2" s="260"/>
      <c r="H2" s="143" t="s">
        <v>417</v>
      </c>
    </row>
    <row r="3" spans="1:8" ht="15">
      <c r="A3" s="262"/>
      <c r="B3" s="263"/>
      <c r="C3" s="264"/>
      <c r="D3" s="264"/>
      <c r="E3" s="260"/>
      <c r="F3" s="260"/>
      <c r="H3" s="143" t="s">
        <v>287</v>
      </c>
    </row>
    <row r="4" spans="1:8" ht="15">
      <c r="A4" s="262"/>
      <c r="B4" s="264"/>
      <c r="C4" s="264"/>
      <c r="D4" s="264"/>
      <c r="E4" s="266"/>
      <c r="F4" s="260"/>
      <c r="G4" s="315" t="s">
        <v>439</v>
      </c>
      <c r="H4" s="327"/>
    </row>
    <row r="5" spans="1:8">
      <c r="A5" s="262"/>
      <c r="B5" s="260"/>
      <c r="C5" s="264"/>
      <c r="D5" s="264"/>
      <c r="E5" s="260"/>
      <c r="F5" s="260"/>
    </row>
    <row r="6" spans="1:8" ht="48.75" customHeight="1">
      <c r="A6" s="326" t="s">
        <v>391</v>
      </c>
      <c r="B6" s="326"/>
      <c r="C6" s="326"/>
      <c r="D6" s="326"/>
      <c r="E6" s="326"/>
      <c r="F6" s="326"/>
      <c r="G6" s="326"/>
      <c r="H6" s="326"/>
    </row>
    <row r="7" spans="1:8" ht="13.5" thickBot="1">
      <c r="A7" s="267"/>
      <c r="B7" s="268"/>
      <c r="C7" s="269"/>
      <c r="D7" s="269"/>
      <c r="E7" s="268"/>
      <c r="F7" s="268"/>
      <c r="H7" s="270" t="s">
        <v>56</v>
      </c>
    </row>
    <row r="8" spans="1:8" ht="21" customHeight="1" thickBot="1">
      <c r="A8" s="124" t="s">
        <v>57</v>
      </c>
      <c r="B8" s="271" t="s">
        <v>221</v>
      </c>
      <c r="C8" s="271" t="s">
        <v>202</v>
      </c>
      <c r="D8" s="271" t="s">
        <v>203</v>
      </c>
      <c r="E8" s="271" t="s">
        <v>222</v>
      </c>
      <c r="F8" s="271">
        <v>2023</v>
      </c>
      <c r="G8" s="271">
        <v>2024</v>
      </c>
      <c r="H8" s="272">
        <v>2025</v>
      </c>
    </row>
    <row r="9" spans="1:8" ht="21" customHeight="1" thickBot="1">
      <c r="A9" s="127">
        <v>1</v>
      </c>
      <c r="B9" s="273">
        <v>2</v>
      </c>
      <c r="C9" s="273">
        <v>3</v>
      </c>
      <c r="D9" s="273">
        <v>4</v>
      </c>
      <c r="E9" s="273">
        <v>5</v>
      </c>
      <c r="F9" s="273">
        <v>6</v>
      </c>
      <c r="G9" s="273">
        <v>7</v>
      </c>
      <c r="H9" s="274">
        <v>8</v>
      </c>
    </row>
    <row r="10" spans="1:8" ht="21" customHeight="1">
      <c r="A10" s="131" t="s">
        <v>408</v>
      </c>
      <c r="B10" s="128" t="s">
        <v>409</v>
      </c>
      <c r="C10" s="129" t="s">
        <v>205</v>
      </c>
      <c r="D10" s="129" t="s">
        <v>205</v>
      </c>
      <c r="E10" s="129" t="s">
        <v>390</v>
      </c>
      <c r="F10" s="130">
        <v>0</v>
      </c>
      <c r="G10" s="130">
        <v>0</v>
      </c>
      <c r="H10" s="130">
        <v>0</v>
      </c>
    </row>
    <row r="11" spans="1:8" ht="51" customHeight="1">
      <c r="A11" s="131" t="s">
        <v>388</v>
      </c>
      <c r="B11" s="128">
        <v>5700000000</v>
      </c>
      <c r="C11" s="275" t="s">
        <v>205</v>
      </c>
      <c r="D11" s="275" t="s">
        <v>205</v>
      </c>
      <c r="E11" s="275" t="s">
        <v>390</v>
      </c>
      <c r="F11" s="276">
        <f>F12+F83</f>
        <v>7518438.6100000013</v>
      </c>
      <c r="G11" s="276">
        <f t="shared" ref="G11:H11" si="0">G12+G83</f>
        <v>5710500</v>
      </c>
      <c r="H11" s="276">
        <f t="shared" si="0"/>
        <v>6706090</v>
      </c>
    </row>
    <row r="12" spans="1:8" ht="21.75" customHeight="1">
      <c r="A12" s="131" t="s">
        <v>341</v>
      </c>
      <c r="B12" s="109">
        <v>5740000000</v>
      </c>
      <c r="C12" s="129" t="s">
        <v>205</v>
      </c>
      <c r="D12" s="129" t="s">
        <v>205</v>
      </c>
      <c r="E12" s="129" t="s">
        <v>390</v>
      </c>
      <c r="F12" s="130">
        <f>F13+F18+F23+F32+F49+F78</f>
        <v>7007115.6100000013</v>
      </c>
      <c r="G12" s="130">
        <f>G13+G18+G23+G32+G49+G78</f>
        <v>5710500</v>
      </c>
      <c r="H12" s="130">
        <f>H13+H18+H23+H32+H49+H78</f>
        <v>6706090</v>
      </c>
    </row>
    <row r="13" spans="1:8" ht="21.75" customHeight="1">
      <c r="A13" s="131" t="s">
        <v>342</v>
      </c>
      <c r="B13" s="109">
        <v>5740100000</v>
      </c>
      <c r="C13" s="129" t="s">
        <v>205</v>
      </c>
      <c r="D13" s="129" t="s">
        <v>205</v>
      </c>
      <c r="E13" s="129" t="s">
        <v>390</v>
      </c>
      <c r="F13" s="130">
        <f t="shared" ref="F13:H16" si="1">F14</f>
        <v>5000</v>
      </c>
      <c r="G13" s="130">
        <f t="shared" si="1"/>
        <v>5000</v>
      </c>
      <c r="H13" s="130">
        <f t="shared" si="1"/>
        <v>3000</v>
      </c>
    </row>
    <row r="14" spans="1:8" ht="30.75" customHeight="1">
      <c r="A14" s="131" t="s">
        <v>343</v>
      </c>
      <c r="B14" s="109">
        <v>5740195020</v>
      </c>
      <c r="C14" s="129" t="s">
        <v>205</v>
      </c>
      <c r="D14" s="129" t="s">
        <v>205</v>
      </c>
      <c r="E14" s="129" t="s">
        <v>390</v>
      </c>
      <c r="F14" s="130">
        <f t="shared" si="1"/>
        <v>5000</v>
      </c>
      <c r="G14" s="130">
        <f t="shared" si="1"/>
        <v>5000</v>
      </c>
      <c r="H14" s="277">
        <f t="shared" si="1"/>
        <v>3000</v>
      </c>
    </row>
    <row r="15" spans="1:8" ht="30.75" customHeight="1">
      <c r="A15" s="186" t="s">
        <v>50</v>
      </c>
      <c r="B15" s="128">
        <v>5740195020</v>
      </c>
      <c r="C15" s="275" t="s">
        <v>207</v>
      </c>
      <c r="D15" s="275" t="s">
        <v>205</v>
      </c>
      <c r="E15" s="275" t="s">
        <v>390</v>
      </c>
      <c r="F15" s="276">
        <f t="shared" si="1"/>
        <v>5000</v>
      </c>
      <c r="G15" s="276">
        <f t="shared" si="1"/>
        <v>5000</v>
      </c>
      <c r="H15" s="278">
        <f t="shared" si="1"/>
        <v>3000</v>
      </c>
    </row>
    <row r="16" spans="1:8" ht="33.75" customHeight="1">
      <c r="A16" s="248" t="s">
        <v>281</v>
      </c>
      <c r="B16" s="128">
        <v>5740195020</v>
      </c>
      <c r="C16" s="275" t="s">
        <v>207</v>
      </c>
      <c r="D16" s="275" t="s">
        <v>213</v>
      </c>
      <c r="E16" s="275" t="s">
        <v>390</v>
      </c>
      <c r="F16" s="276">
        <f t="shared" si="1"/>
        <v>5000</v>
      </c>
      <c r="G16" s="276">
        <f t="shared" si="1"/>
        <v>5000</v>
      </c>
      <c r="H16" s="278">
        <f t="shared" si="1"/>
        <v>3000</v>
      </c>
    </row>
    <row r="17" spans="1:8" ht="30.75" customHeight="1">
      <c r="A17" s="106" t="s">
        <v>66</v>
      </c>
      <c r="B17" s="109">
        <v>5740195020</v>
      </c>
      <c r="C17" s="129" t="s">
        <v>207</v>
      </c>
      <c r="D17" s="129" t="s">
        <v>213</v>
      </c>
      <c r="E17" s="129" t="s">
        <v>65</v>
      </c>
      <c r="F17" s="130">
        <f>'пр 5.'!G70</f>
        <v>5000</v>
      </c>
      <c r="G17" s="130">
        <f>'пр 5.'!H70</f>
        <v>5000</v>
      </c>
      <c r="H17" s="130">
        <f>'пр 5.'!I70</f>
        <v>3000</v>
      </c>
    </row>
    <row r="18" spans="1:8" ht="22.5" customHeight="1">
      <c r="A18" s="106" t="s">
        <v>344</v>
      </c>
      <c r="B18" s="109">
        <v>5740200000</v>
      </c>
      <c r="C18" s="129" t="s">
        <v>205</v>
      </c>
      <c r="D18" s="129" t="s">
        <v>205</v>
      </c>
      <c r="E18" s="129" t="s">
        <v>390</v>
      </c>
      <c r="F18" s="130">
        <f>F19</f>
        <v>1619128.85</v>
      </c>
      <c r="G18" s="130">
        <f>G19</f>
        <v>759000</v>
      </c>
      <c r="H18" s="277">
        <f>H19</f>
        <v>795000</v>
      </c>
    </row>
    <row r="19" spans="1:8" ht="30.75" customHeight="1">
      <c r="A19" s="106" t="s">
        <v>345</v>
      </c>
      <c r="B19" s="109">
        <v>5740295280</v>
      </c>
      <c r="C19" s="129" t="s">
        <v>205</v>
      </c>
      <c r="D19" s="129" t="s">
        <v>205</v>
      </c>
      <c r="E19" s="129" t="s">
        <v>390</v>
      </c>
      <c r="F19" s="130">
        <f t="shared" ref="F19:H21" si="2">F20</f>
        <v>1619128.85</v>
      </c>
      <c r="G19" s="130">
        <f t="shared" si="2"/>
        <v>759000</v>
      </c>
      <c r="H19" s="277">
        <f t="shared" si="2"/>
        <v>795000</v>
      </c>
    </row>
    <row r="20" spans="1:8" ht="21.75" customHeight="1">
      <c r="A20" s="186" t="s">
        <v>52</v>
      </c>
      <c r="B20" s="128">
        <v>5740295280</v>
      </c>
      <c r="C20" s="275" t="s">
        <v>208</v>
      </c>
      <c r="D20" s="275" t="s">
        <v>205</v>
      </c>
      <c r="E20" s="275" t="s">
        <v>390</v>
      </c>
      <c r="F20" s="254">
        <f t="shared" si="2"/>
        <v>1619128.85</v>
      </c>
      <c r="G20" s="254">
        <f t="shared" si="2"/>
        <v>759000</v>
      </c>
      <c r="H20" s="255">
        <f t="shared" si="2"/>
        <v>795000</v>
      </c>
    </row>
    <row r="21" spans="1:8" ht="21.75" customHeight="1">
      <c r="A21" s="256" t="s">
        <v>53</v>
      </c>
      <c r="B21" s="128">
        <v>5740295280</v>
      </c>
      <c r="C21" s="275" t="s">
        <v>208</v>
      </c>
      <c r="D21" s="275" t="s">
        <v>215</v>
      </c>
      <c r="E21" s="275" t="s">
        <v>390</v>
      </c>
      <c r="F21" s="254">
        <f t="shared" si="2"/>
        <v>1619128.85</v>
      </c>
      <c r="G21" s="254">
        <f t="shared" si="2"/>
        <v>759000</v>
      </c>
      <c r="H21" s="255">
        <f t="shared" si="2"/>
        <v>795000</v>
      </c>
    </row>
    <row r="22" spans="1:8" ht="30.75" customHeight="1">
      <c r="A22" s="106" t="s">
        <v>64</v>
      </c>
      <c r="B22" s="109">
        <v>5740295280</v>
      </c>
      <c r="C22" s="129" t="s">
        <v>208</v>
      </c>
      <c r="D22" s="129" t="s">
        <v>215</v>
      </c>
      <c r="E22" s="129">
        <v>240</v>
      </c>
      <c r="F22" s="111">
        <f>'пр 5.'!G78</f>
        <v>1619128.85</v>
      </c>
      <c r="G22" s="111">
        <f>'пр 5.'!H78</f>
        <v>759000</v>
      </c>
      <c r="H22" s="111">
        <f>'пр 5.'!I78</f>
        <v>795000</v>
      </c>
    </row>
    <row r="23" spans="1:8" ht="30.75" customHeight="1">
      <c r="A23" s="106" t="s">
        <v>346</v>
      </c>
      <c r="B23" s="109">
        <v>5740300000</v>
      </c>
      <c r="C23" s="129" t="s">
        <v>205</v>
      </c>
      <c r="D23" s="129" t="s">
        <v>205</v>
      </c>
      <c r="E23" s="129" t="s">
        <v>390</v>
      </c>
      <c r="F23" s="111">
        <f>F24+F28</f>
        <v>10000</v>
      </c>
      <c r="G23" s="111">
        <f t="shared" ref="G23:H23" si="3">G24+G28</f>
        <v>108323</v>
      </c>
      <c r="H23" s="111">
        <f t="shared" si="3"/>
        <v>1023013</v>
      </c>
    </row>
    <row r="24" spans="1:8" ht="30.75" customHeight="1">
      <c r="A24" s="106" t="s">
        <v>350</v>
      </c>
      <c r="B24" s="109">
        <v>5740395310</v>
      </c>
      <c r="C24" s="129" t="s">
        <v>205</v>
      </c>
      <c r="D24" s="129" t="s">
        <v>205</v>
      </c>
      <c r="E24" s="129" t="s">
        <v>390</v>
      </c>
      <c r="F24" s="111">
        <f t="shared" ref="F24:H26" si="4">F25</f>
        <v>10000</v>
      </c>
      <c r="G24" s="111">
        <f t="shared" si="4"/>
        <v>108323</v>
      </c>
      <c r="H24" s="112">
        <f t="shared" si="4"/>
        <v>22393</v>
      </c>
    </row>
    <row r="25" spans="1:8" ht="22.5" customHeight="1">
      <c r="A25" s="186" t="s">
        <v>167</v>
      </c>
      <c r="B25" s="128">
        <v>5740395310</v>
      </c>
      <c r="C25" s="275" t="s">
        <v>209</v>
      </c>
      <c r="D25" s="275" t="s">
        <v>205</v>
      </c>
      <c r="E25" s="275" t="s">
        <v>390</v>
      </c>
      <c r="F25" s="254">
        <f t="shared" si="4"/>
        <v>10000</v>
      </c>
      <c r="G25" s="254">
        <f t="shared" si="4"/>
        <v>108323</v>
      </c>
      <c r="H25" s="254">
        <f t="shared" si="4"/>
        <v>22393</v>
      </c>
    </row>
    <row r="26" spans="1:8" ht="22.5" customHeight="1">
      <c r="A26" s="248" t="s">
        <v>165</v>
      </c>
      <c r="B26" s="128">
        <v>5740395310</v>
      </c>
      <c r="C26" s="275" t="s">
        <v>209</v>
      </c>
      <c r="D26" s="275" t="s">
        <v>207</v>
      </c>
      <c r="E26" s="275" t="s">
        <v>390</v>
      </c>
      <c r="F26" s="254">
        <f t="shared" si="4"/>
        <v>10000</v>
      </c>
      <c r="G26" s="254">
        <f t="shared" si="4"/>
        <v>108323</v>
      </c>
      <c r="H26" s="254">
        <f t="shared" si="4"/>
        <v>22393</v>
      </c>
    </row>
    <row r="27" spans="1:8" ht="30.75" customHeight="1">
      <c r="A27" s="106" t="s">
        <v>66</v>
      </c>
      <c r="B27" s="109">
        <v>5740395310</v>
      </c>
      <c r="C27" s="129" t="s">
        <v>209</v>
      </c>
      <c r="D27" s="129" t="s">
        <v>207</v>
      </c>
      <c r="E27" s="129" t="s">
        <v>65</v>
      </c>
      <c r="F27" s="111">
        <f>'пр 5.'!G95</f>
        <v>10000</v>
      </c>
      <c r="G27" s="111">
        <f>'пр 5.'!H95</f>
        <v>108323</v>
      </c>
      <c r="H27" s="111">
        <f>'пр 5.'!I95</f>
        <v>22393</v>
      </c>
    </row>
    <row r="28" spans="1:8" ht="21.75" customHeight="1">
      <c r="A28" s="106" t="s">
        <v>351</v>
      </c>
      <c r="B28" s="109" t="s">
        <v>352</v>
      </c>
      <c r="C28" s="129" t="s">
        <v>205</v>
      </c>
      <c r="D28" s="129" t="s">
        <v>205</v>
      </c>
      <c r="E28" s="129" t="s">
        <v>390</v>
      </c>
      <c r="F28" s="111">
        <f t="shared" ref="F28:H30" si="5">F29</f>
        <v>0</v>
      </c>
      <c r="G28" s="111">
        <f t="shared" si="5"/>
        <v>0</v>
      </c>
      <c r="H28" s="112">
        <f t="shared" si="5"/>
        <v>1000620</v>
      </c>
    </row>
    <row r="29" spans="1:8" ht="21.75" customHeight="1">
      <c r="A29" s="186" t="s">
        <v>167</v>
      </c>
      <c r="B29" s="128" t="s">
        <v>352</v>
      </c>
      <c r="C29" s="275" t="s">
        <v>209</v>
      </c>
      <c r="D29" s="275" t="s">
        <v>205</v>
      </c>
      <c r="E29" s="275" t="s">
        <v>390</v>
      </c>
      <c r="F29" s="254">
        <f t="shared" si="5"/>
        <v>0</v>
      </c>
      <c r="G29" s="254">
        <f t="shared" si="5"/>
        <v>0</v>
      </c>
      <c r="H29" s="255">
        <f t="shared" si="5"/>
        <v>1000620</v>
      </c>
    </row>
    <row r="30" spans="1:8" ht="21.75" customHeight="1">
      <c r="A30" s="248" t="s">
        <v>165</v>
      </c>
      <c r="B30" s="128" t="s">
        <v>352</v>
      </c>
      <c r="C30" s="275" t="s">
        <v>209</v>
      </c>
      <c r="D30" s="275" t="s">
        <v>207</v>
      </c>
      <c r="E30" s="275" t="s">
        <v>390</v>
      </c>
      <c r="F30" s="254">
        <f t="shared" si="5"/>
        <v>0</v>
      </c>
      <c r="G30" s="254">
        <f t="shared" si="5"/>
        <v>0</v>
      </c>
      <c r="H30" s="255">
        <f t="shared" si="5"/>
        <v>1000620</v>
      </c>
    </row>
    <row r="31" spans="1:8" ht="30.75" customHeight="1">
      <c r="A31" s="106" t="s">
        <v>66</v>
      </c>
      <c r="B31" s="109" t="s">
        <v>352</v>
      </c>
      <c r="C31" s="129" t="s">
        <v>209</v>
      </c>
      <c r="D31" s="129" t="s">
        <v>207</v>
      </c>
      <c r="E31" s="129" t="s">
        <v>65</v>
      </c>
      <c r="F31" s="111">
        <f>'пр 5.'!G98</f>
        <v>0</v>
      </c>
      <c r="G31" s="111">
        <f>'пр 5.'!H98</f>
        <v>0</v>
      </c>
      <c r="H31" s="111">
        <f>'пр 5.'!I98</f>
        <v>1000620</v>
      </c>
    </row>
    <row r="32" spans="1:8" ht="21" customHeight="1">
      <c r="A32" s="106" t="s">
        <v>353</v>
      </c>
      <c r="B32" s="109">
        <v>5740400000</v>
      </c>
      <c r="C32" s="129" t="s">
        <v>205</v>
      </c>
      <c r="D32" s="129" t="s">
        <v>205</v>
      </c>
      <c r="E32" s="129" t="s">
        <v>390</v>
      </c>
      <c r="F32" s="111">
        <f>F33+F37+F41+F45</f>
        <v>2741438.38</v>
      </c>
      <c r="G32" s="111">
        <f t="shared" ref="G32:H32" si="6">G33+G37+G41+G45</f>
        <v>2140100</v>
      </c>
      <c r="H32" s="111">
        <f t="shared" si="6"/>
        <v>2140100</v>
      </c>
    </row>
    <row r="33" spans="1:8" ht="48" customHeight="1">
      <c r="A33" s="106" t="s">
        <v>169</v>
      </c>
      <c r="B33" s="109">
        <v>5740475080</v>
      </c>
      <c r="C33" s="129" t="s">
        <v>205</v>
      </c>
      <c r="D33" s="129" t="s">
        <v>205</v>
      </c>
      <c r="E33" s="129" t="s">
        <v>390</v>
      </c>
      <c r="F33" s="111">
        <f t="shared" ref="F33:H35" si="7">F34</f>
        <v>1721100</v>
      </c>
      <c r="G33" s="111">
        <f t="shared" si="7"/>
        <v>2110100</v>
      </c>
      <c r="H33" s="112">
        <f t="shared" si="7"/>
        <v>2110100</v>
      </c>
    </row>
    <row r="34" spans="1:8" ht="22.5" customHeight="1">
      <c r="A34" s="186" t="s">
        <v>54</v>
      </c>
      <c r="B34" s="128">
        <v>5740475080</v>
      </c>
      <c r="C34" s="275" t="s">
        <v>210</v>
      </c>
      <c r="D34" s="275" t="s">
        <v>205</v>
      </c>
      <c r="E34" s="275" t="s">
        <v>390</v>
      </c>
      <c r="F34" s="254">
        <f t="shared" si="7"/>
        <v>1721100</v>
      </c>
      <c r="G34" s="254">
        <f t="shared" si="7"/>
        <v>2110100</v>
      </c>
      <c r="H34" s="254">
        <f t="shared" si="7"/>
        <v>2110100</v>
      </c>
    </row>
    <row r="35" spans="1:8" ht="22.5" customHeight="1">
      <c r="A35" s="248" t="s">
        <v>55</v>
      </c>
      <c r="B35" s="128">
        <v>5740475080</v>
      </c>
      <c r="C35" s="275" t="s">
        <v>210</v>
      </c>
      <c r="D35" s="275" t="s">
        <v>204</v>
      </c>
      <c r="E35" s="275" t="s">
        <v>390</v>
      </c>
      <c r="F35" s="254">
        <f t="shared" si="7"/>
        <v>1721100</v>
      </c>
      <c r="G35" s="254">
        <f t="shared" si="7"/>
        <v>2110100</v>
      </c>
      <c r="H35" s="254">
        <f t="shared" si="7"/>
        <v>2110100</v>
      </c>
    </row>
    <row r="36" spans="1:8" ht="22.5" customHeight="1">
      <c r="A36" s="106" t="s">
        <v>40</v>
      </c>
      <c r="B36" s="109">
        <v>5740475080</v>
      </c>
      <c r="C36" s="129" t="s">
        <v>210</v>
      </c>
      <c r="D36" s="129" t="s">
        <v>204</v>
      </c>
      <c r="E36" s="129" t="s">
        <v>68</v>
      </c>
      <c r="F36" s="111">
        <f>'пр 5.'!G114</f>
        <v>1721100</v>
      </c>
      <c r="G36" s="111">
        <f>'пр 5.'!H114</f>
        <v>2110100</v>
      </c>
      <c r="H36" s="111">
        <f>'пр 5.'!I114</f>
        <v>2110100</v>
      </c>
    </row>
    <row r="37" spans="1:8" ht="22.5" customHeight="1">
      <c r="A37" s="106" t="s">
        <v>354</v>
      </c>
      <c r="B37" s="109">
        <v>5740495110</v>
      </c>
      <c r="C37" s="129" t="s">
        <v>205</v>
      </c>
      <c r="D37" s="129" t="s">
        <v>205</v>
      </c>
      <c r="E37" s="129" t="s">
        <v>390</v>
      </c>
      <c r="F37" s="111">
        <f t="shared" ref="F37:H39" si="8">F38</f>
        <v>320000</v>
      </c>
      <c r="G37" s="111">
        <f t="shared" si="8"/>
        <v>0</v>
      </c>
      <c r="H37" s="111">
        <f t="shared" si="8"/>
        <v>0</v>
      </c>
    </row>
    <row r="38" spans="1:8" ht="21" customHeight="1">
      <c r="A38" s="186" t="s">
        <v>54</v>
      </c>
      <c r="B38" s="128">
        <v>5740495110</v>
      </c>
      <c r="C38" s="275" t="s">
        <v>210</v>
      </c>
      <c r="D38" s="275" t="s">
        <v>205</v>
      </c>
      <c r="E38" s="275" t="s">
        <v>390</v>
      </c>
      <c r="F38" s="254">
        <f t="shared" si="8"/>
        <v>320000</v>
      </c>
      <c r="G38" s="254">
        <f t="shared" si="8"/>
        <v>0</v>
      </c>
      <c r="H38" s="254">
        <f t="shared" si="8"/>
        <v>0</v>
      </c>
    </row>
    <row r="39" spans="1:8" ht="21" customHeight="1">
      <c r="A39" s="248" t="s">
        <v>55</v>
      </c>
      <c r="B39" s="128">
        <v>5740495110</v>
      </c>
      <c r="C39" s="275" t="s">
        <v>210</v>
      </c>
      <c r="D39" s="275" t="s">
        <v>204</v>
      </c>
      <c r="E39" s="275" t="s">
        <v>390</v>
      </c>
      <c r="F39" s="254">
        <f t="shared" si="8"/>
        <v>320000</v>
      </c>
      <c r="G39" s="254">
        <f t="shared" si="8"/>
        <v>0</v>
      </c>
      <c r="H39" s="254">
        <f t="shared" si="8"/>
        <v>0</v>
      </c>
    </row>
    <row r="40" spans="1:8" ht="30.75" customHeight="1">
      <c r="A40" s="106" t="s">
        <v>66</v>
      </c>
      <c r="B40" s="109">
        <v>5740495110</v>
      </c>
      <c r="C40" s="129" t="s">
        <v>210</v>
      </c>
      <c r="D40" s="129" t="s">
        <v>204</v>
      </c>
      <c r="E40" s="129" t="s">
        <v>65</v>
      </c>
      <c r="F40" s="111">
        <f>'пр 5.'!G116</f>
        <v>320000</v>
      </c>
      <c r="G40" s="111">
        <f>'пр 5.'!H116</f>
        <v>0</v>
      </c>
      <c r="H40" s="111">
        <f>'пр 5.'!I116</f>
        <v>0</v>
      </c>
    </row>
    <row r="41" spans="1:8" ht="31.5" customHeight="1">
      <c r="A41" s="106" t="s">
        <v>355</v>
      </c>
      <c r="B41" s="109">
        <v>5740495220</v>
      </c>
      <c r="C41" s="129" t="s">
        <v>205</v>
      </c>
      <c r="D41" s="129" t="s">
        <v>205</v>
      </c>
      <c r="E41" s="129" t="s">
        <v>390</v>
      </c>
      <c r="F41" s="111">
        <f t="shared" ref="F41:H43" si="9">F42</f>
        <v>311338.38</v>
      </c>
      <c r="G41" s="111">
        <f t="shared" si="9"/>
        <v>30000</v>
      </c>
      <c r="H41" s="111">
        <f t="shared" si="9"/>
        <v>30000</v>
      </c>
    </row>
    <row r="42" spans="1:8" ht="21" customHeight="1">
      <c r="A42" s="186" t="s">
        <v>54</v>
      </c>
      <c r="B42" s="128">
        <v>5740495220</v>
      </c>
      <c r="C42" s="275" t="s">
        <v>210</v>
      </c>
      <c r="D42" s="275" t="s">
        <v>205</v>
      </c>
      <c r="E42" s="275" t="s">
        <v>390</v>
      </c>
      <c r="F42" s="254">
        <f t="shared" si="9"/>
        <v>311338.38</v>
      </c>
      <c r="G42" s="254">
        <f t="shared" si="9"/>
        <v>30000</v>
      </c>
      <c r="H42" s="254">
        <f t="shared" si="9"/>
        <v>30000</v>
      </c>
    </row>
    <row r="43" spans="1:8" ht="21" customHeight="1">
      <c r="A43" s="248" t="s">
        <v>55</v>
      </c>
      <c r="B43" s="128">
        <v>5740495220</v>
      </c>
      <c r="C43" s="275" t="s">
        <v>210</v>
      </c>
      <c r="D43" s="275" t="s">
        <v>204</v>
      </c>
      <c r="E43" s="275" t="s">
        <v>390</v>
      </c>
      <c r="F43" s="254">
        <f t="shared" si="9"/>
        <v>311338.38</v>
      </c>
      <c r="G43" s="254">
        <f t="shared" si="9"/>
        <v>30000</v>
      </c>
      <c r="H43" s="254">
        <f t="shared" si="9"/>
        <v>30000</v>
      </c>
    </row>
    <row r="44" spans="1:8" ht="30.75" customHeight="1">
      <c r="A44" s="106" t="s">
        <v>66</v>
      </c>
      <c r="B44" s="109">
        <v>5740495220</v>
      </c>
      <c r="C44" s="129" t="s">
        <v>210</v>
      </c>
      <c r="D44" s="129" t="s">
        <v>204</v>
      </c>
      <c r="E44" s="129" t="s">
        <v>65</v>
      </c>
      <c r="F44" s="111">
        <f>'пр 5.'!G119</f>
        <v>311338.38</v>
      </c>
      <c r="G44" s="111">
        <f>'пр 5.'!H119</f>
        <v>30000</v>
      </c>
      <c r="H44" s="111">
        <f>'пр 5.'!I119</f>
        <v>30000</v>
      </c>
    </row>
    <row r="45" spans="1:8" ht="30.75" customHeight="1">
      <c r="A45" s="106" t="s">
        <v>268</v>
      </c>
      <c r="B45" s="109">
        <v>5740497030</v>
      </c>
      <c r="C45" s="129" t="s">
        <v>205</v>
      </c>
      <c r="D45" s="129" t="s">
        <v>205</v>
      </c>
      <c r="E45" s="129" t="s">
        <v>390</v>
      </c>
      <c r="F45" s="111">
        <f t="shared" ref="F45:H47" si="10">F46</f>
        <v>389000</v>
      </c>
      <c r="G45" s="111">
        <f t="shared" si="10"/>
        <v>0</v>
      </c>
      <c r="H45" s="111">
        <f t="shared" si="10"/>
        <v>0</v>
      </c>
    </row>
    <row r="46" spans="1:8" ht="20.25" customHeight="1">
      <c r="A46" s="186" t="s">
        <v>54</v>
      </c>
      <c r="B46" s="128">
        <v>5740497030</v>
      </c>
      <c r="C46" s="275" t="s">
        <v>210</v>
      </c>
      <c r="D46" s="275" t="s">
        <v>205</v>
      </c>
      <c r="E46" s="275" t="s">
        <v>390</v>
      </c>
      <c r="F46" s="254">
        <f t="shared" si="10"/>
        <v>389000</v>
      </c>
      <c r="G46" s="254">
        <f t="shared" si="10"/>
        <v>0</v>
      </c>
      <c r="H46" s="254">
        <f t="shared" si="10"/>
        <v>0</v>
      </c>
    </row>
    <row r="47" spans="1:8" ht="20.25" customHeight="1">
      <c r="A47" s="248" t="s">
        <v>55</v>
      </c>
      <c r="B47" s="128">
        <v>5740497030</v>
      </c>
      <c r="C47" s="275" t="s">
        <v>210</v>
      </c>
      <c r="D47" s="275" t="s">
        <v>204</v>
      </c>
      <c r="E47" s="275" t="s">
        <v>390</v>
      </c>
      <c r="F47" s="254">
        <f t="shared" si="10"/>
        <v>389000</v>
      </c>
      <c r="G47" s="254">
        <f t="shared" si="10"/>
        <v>0</v>
      </c>
      <c r="H47" s="254">
        <f t="shared" si="10"/>
        <v>0</v>
      </c>
    </row>
    <row r="48" spans="1:8" ht="20.25" customHeight="1">
      <c r="A48" s="106" t="s">
        <v>40</v>
      </c>
      <c r="B48" s="109">
        <v>5740497030</v>
      </c>
      <c r="C48" s="129" t="s">
        <v>210</v>
      </c>
      <c r="D48" s="129" t="s">
        <v>204</v>
      </c>
      <c r="E48" s="129" t="s">
        <v>68</v>
      </c>
      <c r="F48" s="111">
        <f>'пр 5.'!G123</f>
        <v>389000</v>
      </c>
      <c r="G48" s="111">
        <f>'пр 5.'!H123</f>
        <v>0</v>
      </c>
      <c r="H48" s="111">
        <f>'пр 5.'!I123</f>
        <v>0</v>
      </c>
    </row>
    <row r="49" spans="1:8" ht="30.75" customHeight="1">
      <c r="A49" s="106" t="s">
        <v>340</v>
      </c>
      <c r="B49" s="109">
        <v>5740500000</v>
      </c>
      <c r="C49" s="129" t="s">
        <v>205</v>
      </c>
      <c r="D49" s="129" t="s">
        <v>205</v>
      </c>
      <c r="E49" s="129" t="s">
        <v>390</v>
      </c>
      <c r="F49" s="111">
        <f>F50+F54+F61+F65+F69+F74</f>
        <v>2543853.56</v>
      </c>
      <c r="G49" s="111">
        <f t="shared" ref="G49:H49" si="11">G50+G54+G61+G65+G69+G74</f>
        <v>2698077</v>
      </c>
      <c r="H49" s="111">
        <f t="shared" si="11"/>
        <v>2744977</v>
      </c>
    </row>
    <row r="50" spans="1:8" ht="23.25" customHeight="1">
      <c r="A50" s="106" t="s">
        <v>61</v>
      </c>
      <c r="B50" s="109">
        <v>5740510010</v>
      </c>
      <c r="C50" s="129" t="s">
        <v>205</v>
      </c>
      <c r="D50" s="129" t="s">
        <v>205</v>
      </c>
      <c r="E50" s="129" t="s">
        <v>390</v>
      </c>
      <c r="F50" s="111">
        <f t="shared" ref="F50:H52" si="12">F51</f>
        <v>625320.43999999994</v>
      </c>
      <c r="G50" s="111">
        <f t="shared" si="12"/>
        <v>703000</v>
      </c>
      <c r="H50" s="111">
        <f t="shared" si="12"/>
        <v>745000</v>
      </c>
    </row>
    <row r="51" spans="1:8" ht="23.25" customHeight="1">
      <c r="A51" s="186" t="s">
        <v>43</v>
      </c>
      <c r="B51" s="128">
        <v>5740510010</v>
      </c>
      <c r="C51" s="275" t="s">
        <v>204</v>
      </c>
      <c r="D51" s="275" t="s">
        <v>205</v>
      </c>
      <c r="E51" s="275" t="s">
        <v>390</v>
      </c>
      <c r="F51" s="254">
        <f t="shared" si="12"/>
        <v>625320.43999999994</v>
      </c>
      <c r="G51" s="254">
        <f t="shared" si="12"/>
        <v>703000</v>
      </c>
      <c r="H51" s="254">
        <f t="shared" si="12"/>
        <v>745000</v>
      </c>
    </row>
    <row r="52" spans="1:8" ht="30.75" customHeight="1">
      <c r="A52" s="248" t="s">
        <v>44</v>
      </c>
      <c r="B52" s="128">
        <v>5740510010</v>
      </c>
      <c r="C52" s="275" t="s">
        <v>204</v>
      </c>
      <c r="D52" s="275" t="s">
        <v>206</v>
      </c>
      <c r="E52" s="275" t="s">
        <v>390</v>
      </c>
      <c r="F52" s="254">
        <f t="shared" si="12"/>
        <v>625320.43999999994</v>
      </c>
      <c r="G52" s="254">
        <f t="shared" si="12"/>
        <v>703000</v>
      </c>
      <c r="H52" s="254">
        <f t="shared" si="12"/>
        <v>745000</v>
      </c>
    </row>
    <row r="53" spans="1:8" ht="30.75" customHeight="1">
      <c r="A53" s="106" t="s">
        <v>62</v>
      </c>
      <c r="B53" s="109">
        <v>5740510010</v>
      </c>
      <c r="C53" s="129" t="s">
        <v>204</v>
      </c>
      <c r="D53" s="129" t="s">
        <v>206</v>
      </c>
      <c r="E53" s="129" t="s">
        <v>63</v>
      </c>
      <c r="F53" s="111">
        <f>'пр 5.'!G16</f>
        <v>625320.43999999994</v>
      </c>
      <c r="G53" s="111">
        <f>'пр 5.'!H16</f>
        <v>703000</v>
      </c>
      <c r="H53" s="111">
        <f>'пр 5.'!I16</f>
        <v>745000</v>
      </c>
    </row>
    <row r="54" spans="1:8" ht="24.75" customHeight="1">
      <c r="A54" s="106" t="s">
        <v>431</v>
      </c>
      <c r="B54" s="109">
        <v>5740510020</v>
      </c>
      <c r="C54" s="129" t="s">
        <v>205</v>
      </c>
      <c r="D54" s="129" t="s">
        <v>205</v>
      </c>
      <c r="E54" s="129" t="s">
        <v>390</v>
      </c>
      <c r="F54" s="111">
        <f t="shared" ref="F54:H55" si="13">F55</f>
        <v>1430418.62</v>
      </c>
      <c r="G54" s="111">
        <f t="shared" si="13"/>
        <v>1502257</v>
      </c>
      <c r="H54" s="111">
        <f t="shared" si="13"/>
        <v>1502257</v>
      </c>
    </row>
    <row r="55" spans="1:8" ht="24.75" customHeight="1">
      <c r="A55" s="186" t="s">
        <v>43</v>
      </c>
      <c r="B55" s="128">
        <v>5740510020</v>
      </c>
      <c r="C55" s="275" t="s">
        <v>204</v>
      </c>
      <c r="D55" s="275" t="s">
        <v>205</v>
      </c>
      <c r="E55" s="275" t="s">
        <v>390</v>
      </c>
      <c r="F55" s="254">
        <f t="shared" si="13"/>
        <v>1430418.62</v>
      </c>
      <c r="G55" s="254">
        <f t="shared" si="13"/>
        <v>1502257</v>
      </c>
      <c r="H55" s="255">
        <f t="shared" si="13"/>
        <v>1502257</v>
      </c>
    </row>
    <row r="56" spans="1:8" ht="49.5" customHeight="1">
      <c r="A56" s="248" t="s">
        <v>47</v>
      </c>
      <c r="B56" s="128">
        <v>5740510020</v>
      </c>
      <c r="C56" s="275" t="s">
        <v>204</v>
      </c>
      <c r="D56" s="275" t="s">
        <v>208</v>
      </c>
      <c r="E56" s="275" t="s">
        <v>390</v>
      </c>
      <c r="F56" s="254">
        <f>F57+F58+F59+F60</f>
        <v>1430418.62</v>
      </c>
      <c r="G56" s="254">
        <f t="shared" ref="G56:H56" si="14">G57+G58+G59+G60</f>
        <v>1502257</v>
      </c>
      <c r="H56" s="254">
        <f t="shared" si="14"/>
        <v>1502257</v>
      </c>
    </row>
    <row r="57" spans="1:8" ht="30.75" customHeight="1">
      <c r="A57" s="106" t="s">
        <v>62</v>
      </c>
      <c r="B57" s="109">
        <v>5740510020</v>
      </c>
      <c r="C57" s="129" t="s">
        <v>204</v>
      </c>
      <c r="D57" s="129" t="s">
        <v>208</v>
      </c>
      <c r="E57" s="129" t="s">
        <v>63</v>
      </c>
      <c r="F57" s="111">
        <f>'пр 5.'!G24</f>
        <v>1024600</v>
      </c>
      <c r="G57" s="111">
        <f>'пр 5.'!H24</f>
        <v>1155800</v>
      </c>
      <c r="H57" s="111">
        <f>'пр 5.'!I24</f>
        <v>1155800</v>
      </c>
    </row>
    <row r="58" spans="1:8" ht="30.75" customHeight="1">
      <c r="A58" s="106" t="s">
        <v>66</v>
      </c>
      <c r="B58" s="109">
        <v>5740510020</v>
      </c>
      <c r="C58" s="129" t="s">
        <v>204</v>
      </c>
      <c r="D58" s="129" t="s">
        <v>208</v>
      </c>
      <c r="E58" s="129" t="s">
        <v>65</v>
      </c>
      <c r="F58" s="111">
        <f>'пр 5.'!G27</f>
        <v>346418.62</v>
      </c>
      <c r="G58" s="111">
        <f>'пр 5.'!H27</f>
        <v>289057</v>
      </c>
      <c r="H58" s="111">
        <f>'пр 5.'!I27</f>
        <v>289057</v>
      </c>
    </row>
    <row r="59" spans="1:8" ht="21.75" customHeight="1">
      <c r="A59" s="106" t="s">
        <v>40</v>
      </c>
      <c r="B59" s="109">
        <v>5740510020</v>
      </c>
      <c r="C59" s="129" t="s">
        <v>204</v>
      </c>
      <c r="D59" s="129" t="s">
        <v>208</v>
      </c>
      <c r="E59" s="129" t="s">
        <v>68</v>
      </c>
      <c r="F59" s="111">
        <f>'пр 5.'!G30</f>
        <v>57400</v>
      </c>
      <c r="G59" s="111">
        <f>'пр 5.'!H30</f>
        <v>57400</v>
      </c>
      <c r="H59" s="111">
        <f>'пр 5.'!I30</f>
        <v>57400</v>
      </c>
    </row>
    <row r="60" spans="1:8" ht="21.75" customHeight="1">
      <c r="A60" s="106" t="s">
        <v>166</v>
      </c>
      <c r="B60" s="109">
        <v>5740510020</v>
      </c>
      <c r="C60" s="129" t="s">
        <v>204</v>
      </c>
      <c r="D60" s="129" t="s">
        <v>208</v>
      </c>
      <c r="E60" s="129" t="s">
        <v>410</v>
      </c>
      <c r="F60" s="111">
        <f>'пр 5.'!G31</f>
        <v>2000</v>
      </c>
      <c r="G60" s="111">
        <f>'пр 5.'!H31</f>
        <v>0</v>
      </c>
      <c r="H60" s="111">
        <f>'пр 5.'!I31</f>
        <v>0</v>
      </c>
    </row>
    <row r="61" spans="1:8" ht="27.6" customHeight="1">
      <c r="A61" s="106" t="s">
        <v>432</v>
      </c>
      <c r="B61" s="109">
        <v>5740510080</v>
      </c>
      <c r="C61" s="129" t="s">
        <v>205</v>
      </c>
      <c r="D61" s="129" t="s">
        <v>205</v>
      </c>
      <c r="E61" s="129" t="s">
        <v>390</v>
      </c>
      <c r="F61" s="111">
        <f t="shared" ref="F61:H63" si="15">F62</f>
        <v>25400</v>
      </c>
      <c r="G61" s="111">
        <f t="shared" si="15"/>
        <v>25400</v>
      </c>
      <c r="H61" s="111">
        <f t="shared" si="15"/>
        <v>25400</v>
      </c>
    </row>
    <row r="62" spans="1:8" ht="20.25" customHeight="1">
      <c r="A62" s="186" t="s">
        <v>43</v>
      </c>
      <c r="B62" s="128">
        <v>5740510080</v>
      </c>
      <c r="C62" s="275" t="s">
        <v>204</v>
      </c>
      <c r="D62" s="275" t="s">
        <v>205</v>
      </c>
      <c r="E62" s="275" t="s">
        <v>390</v>
      </c>
      <c r="F62" s="254">
        <f t="shared" si="15"/>
        <v>25400</v>
      </c>
      <c r="G62" s="254">
        <f t="shared" si="15"/>
        <v>25400</v>
      </c>
      <c r="H62" s="255">
        <f t="shared" si="15"/>
        <v>25400</v>
      </c>
    </row>
    <row r="63" spans="1:8" ht="30.75" customHeight="1">
      <c r="A63" s="248" t="s">
        <v>176</v>
      </c>
      <c r="B63" s="128">
        <v>5740510080</v>
      </c>
      <c r="C63" s="275" t="s">
        <v>204</v>
      </c>
      <c r="D63" s="275" t="s">
        <v>211</v>
      </c>
      <c r="E63" s="275" t="s">
        <v>390</v>
      </c>
      <c r="F63" s="254">
        <f t="shared" si="15"/>
        <v>25400</v>
      </c>
      <c r="G63" s="254">
        <f t="shared" si="15"/>
        <v>25400</v>
      </c>
      <c r="H63" s="255">
        <f t="shared" si="15"/>
        <v>25400</v>
      </c>
    </row>
    <row r="64" spans="1:8" ht="22.5" customHeight="1">
      <c r="A64" s="106" t="s">
        <v>40</v>
      </c>
      <c r="B64" s="109">
        <v>5740510080</v>
      </c>
      <c r="C64" s="129" t="s">
        <v>204</v>
      </c>
      <c r="D64" s="129" t="s">
        <v>211</v>
      </c>
      <c r="E64" s="129" t="s">
        <v>68</v>
      </c>
      <c r="F64" s="111">
        <f>'пр 5.'!G45</f>
        <v>25400</v>
      </c>
      <c r="G64" s="111">
        <f>'пр 5.'!H45</f>
        <v>25400</v>
      </c>
      <c r="H64" s="111">
        <f>'пр 5.'!I45</f>
        <v>25400</v>
      </c>
    </row>
    <row r="65" spans="1:8" ht="60.75" customHeight="1">
      <c r="A65" s="106" t="s">
        <v>170</v>
      </c>
      <c r="B65" s="109">
        <v>5740515010</v>
      </c>
      <c r="C65" s="129" t="s">
        <v>205</v>
      </c>
      <c r="D65" s="129" t="s">
        <v>205</v>
      </c>
      <c r="E65" s="129" t="s">
        <v>390</v>
      </c>
      <c r="F65" s="111">
        <f t="shared" ref="F65:H67" si="16">F66</f>
        <v>332920</v>
      </c>
      <c r="G65" s="111">
        <f t="shared" si="16"/>
        <v>332920</v>
      </c>
      <c r="H65" s="111">
        <f t="shared" si="16"/>
        <v>332920</v>
      </c>
    </row>
    <row r="66" spans="1:8" ht="22.5" customHeight="1">
      <c r="A66" s="186" t="s">
        <v>43</v>
      </c>
      <c r="B66" s="128">
        <v>5740515010</v>
      </c>
      <c r="C66" s="275" t="s">
        <v>204</v>
      </c>
      <c r="D66" s="275" t="s">
        <v>205</v>
      </c>
      <c r="E66" s="275" t="s">
        <v>390</v>
      </c>
      <c r="F66" s="254">
        <f t="shared" si="16"/>
        <v>332920</v>
      </c>
      <c r="G66" s="254">
        <f t="shared" si="16"/>
        <v>332920</v>
      </c>
      <c r="H66" s="255">
        <f t="shared" si="16"/>
        <v>332920</v>
      </c>
    </row>
    <row r="67" spans="1:8" ht="48" customHeight="1">
      <c r="A67" s="248" t="s">
        <v>47</v>
      </c>
      <c r="B67" s="128">
        <v>5740515010</v>
      </c>
      <c r="C67" s="275" t="s">
        <v>204</v>
      </c>
      <c r="D67" s="275" t="s">
        <v>208</v>
      </c>
      <c r="E67" s="275" t="s">
        <v>390</v>
      </c>
      <c r="F67" s="254">
        <f t="shared" si="16"/>
        <v>332920</v>
      </c>
      <c r="G67" s="254">
        <f t="shared" si="16"/>
        <v>332920</v>
      </c>
      <c r="H67" s="255">
        <f t="shared" si="16"/>
        <v>332920</v>
      </c>
    </row>
    <row r="68" spans="1:8" ht="21.75" customHeight="1">
      <c r="A68" s="106" t="s">
        <v>40</v>
      </c>
      <c r="B68" s="109">
        <v>5740515010</v>
      </c>
      <c r="C68" s="129" t="s">
        <v>204</v>
      </c>
      <c r="D68" s="129" t="s">
        <v>208</v>
      </c>
      <c r="E68" s="129" t="s">
        <v>68</v>
      </c>
      <c r="F68" s="76">
        <f>'пр 5.'!G34</f>
        <v>332920</v>
      </c>
      <c r="G68" s="76">
        <f>'пр 5.'!H34</f>
        <v>332920</v>
      </c>
      <c r="H68" s="76">
        <f>'пр 5.'!I34</f>
        <v>332920</v>
      </c>
    </row>
    <row r="69" spans="1:8" ht="30.75" customHeight="1">
      <c r="A69" s="106" t="s">
        <v>376</v>
      </c>
      <c r="B69" s="109">
        <v>5740551180</v>
      </c>
      <c r="C69" s="129" t="s">
        <v>205</v>
      </c>
      <c r="D69" s="129" t="s">
        <v>205</v>
      </c>
      <c r="E69" s="129" t="s">
        <v>390</v>
      </c>
      <c r="F69" s="111">
        <f t="shared" ref="F69:H70" si="17">F70</f>
        <v>128500</v>
      </c>
      <c r="G69" s="111">
        <f t="shared" si="17"/>
        <v>134500</v>
      </c>
      <c r="H69" s="111">
        <f t="shared" si="17"/>
        <v>139400</v>
      </c>
    </row>
    <row r="70" spans="1:8" ht="22.5" customHeight="1">
      <c r="A70" s="186" t="s">
        <v>48</v>
      </c>
      <c r="B70" s="128">
        <v>5740551180</v>
      </c>
      <c r="C70" s="275" t="s">
        <v>206</v>
      </c>
      <c r="D70" s="275" t="s">
        <v>205</v>
      </c>
      <c r="E70" s="275" t="s">
        <v>390</v>
      </c>
      <c r="F70" s="254">
        <f t="shared" si="17"/>
        <v>128500</v>
      </c>
      <c r="G70" s="254">
        <f t="shared" si="17"/>
        <v>134500</v>
      </c>
      <c r="H70" s="255">
        <f t="shared" si="17"/>
        <v>139400</v>
      </c>
    </row>
    <row r="71" spans="1:8" ht="22.5" customHeight="1">
      <c r="A71" s="248" t="s">
        <v>49</v>
      </c>
      <c r="B71" s="128">
        <v>5740551180</v>
      </c>
      <c r="C71" s="275" t="s">
        <v>206</v>
      </c>
      <c r="D71" s="275" t="s">
        <v>207</v>
      </c>
      <c r="E71" s="275" t="s">
        <v>390</v>
      </c>
      <c r="F71" s="254">
        <f>F72+F73</f>
        <v>128500</v>
      </c>
      <c r="G71" s="254">
        <f>G72+G73</f>
        <v>134500</v>
      </c>
      <c r="H71" s="255">
        <f>H72+H73</f>
        <v>139400</v>
      </c>
    </row>
    <row r="72" spans="1:8" ht="30.75" customHeight="1">
      <c r="A72" s="106" t="s">
        <v>62</v>
      </c>
      <c r="B72" s="109">
        <v>5740551180</v>
      </c>
      <c r="C72" s="129" t="s">
        <v>206</v>
      </c>
      <c r="D72" s="129" t="s">
        <v>207</v>
      </c>
      <c r="E72" s="129" t="s">
        <v>63</v>
      </c>
      <c r="F72" s="111">
        <f>'пр 5.'!G59</f>
        <v>127500</v>
      </c>
      <c r="G72" s="111">
        <f>'пр 5.'!H59</f>
        <v>133500</v>
      </c>
      <c r="H72" s="111">
        <f>'пр 5.'!I59</f>
        <v>138400</v>
      </c>
    </row>
    <row r="73" spans="1:8" ht="30.75" customHeight="1">
      <c r="A73" s="279" t="s">
        <v>66</v>
      </c>
      <c r="B73" s="280">
        <v>5740551180</v>
      </c>
      <c r="C73" s="281" t="s">
        <v>206</v>
      </c>
      <c r="D73" s="281" t="s">
        <v>207</v>
      </c>
      <c r="E73" s="281" t="s">
        <v>65</v>
      </c>
      <c r="F73" s="282">
        <f>'пр 5.'!G62</f>
        <v>1000</v>
      </c>
      <c r="G73" s="282">
        <f>'пр 5.'!H62</f>
        <v>1000</v>
      </c>
      <c r="H73" s="282">
        <f>'пр 5.'!I62</f>
        <v>1000</v>
      </c>
    </row>
    <row r="74" spans="1:8" ht="23.25" customHeight="1">
      <c r="A74" s="251" t="s">
        <v>190</v>
      </c>
      <c r="B74" s="109">
        <v>5740595100</v>
      </c>
      <c r="C74" s="129" t="s">
        <v>205</v>
      </c>
      <c r="D74" s="129" t="s">
        <v>205</v>
      </c>
      <c r="E74" s="129" t="s">
        <v>390</v>
      </c>
      <c r="F74" s="111">
        <f t="shared" ref="F74:H76" si="18">F75</f>
        <v>1294.5</v>
      </c>
      <c r="G74" s="111">
        <f t="shared" si="18"/>
        <v>0</v>
      </c>
      <c r="H74" s="111">
        <f t="shared" si="18"/>
        <v>0</v>
      </c>
    </row>
    <row r="75" spans="1:8" ht="23.25" customHeight="1">
      <c r="A75" s="186" t="s">
        <v>43</v>
      </c>
      <c r="B75" s="128">
        <v>5740595100</v>
      </c>
      <c r="C75" s="275" t="s">
        <v>204</v>
      </c>
      <c r="D75" s="275" t="s">
        <v>205</v>
      </c>
      <c r="E75" s="275" t="s">
        <v>390</v>
      </c>
      <c r="F75" s="254">
        <f t="shared" si="18"/>
        <v>1294.5</v>
      </c>
      <c r="G75" s="254">
        <f t="shared" si="18"/>
        <v>0</v>
      </c>
      <c r="H75" s="255">
        <f t="shared" si="18"/>
        <v>0</v>
      </c>
    </row>
    <row r="76" spans="1:8" ht="23.25" customHeight="1">
      <c r="A76" s="252" t="s">
        <v>189</v>
      </c>
      <c r="B76" s="128">
        <v>5740595100</v>
      </c>
      <c r="C76" s="275" t="s">
        <v>204</v>
      </c>
      <c r="D76" s="275" t="s">
        <v>212</v>
      </c>
      <c r="E76" s="275" t="s">
        <v>390</v>
      </c>
      <c r="F76" s="254">
        <f>F77</f>
        <v>1294.5</v>
      </c>
      <c r="G76" s="254">
        <f t="shared" si="18"/>
        <v>0</v>
      </c>
      <c r="H76" s="254">
        <f t="shared" si="18"/>
        <v>0</v>
      </c>
    </row>
    <row r="77" spans="1:8" ht="23.25" customHeight="1" thickBot="1">
      <c r="A77" s="251" t="s">
        <v>166</v>
      </c>
      <c r="B77" s="109">
        <v>5740595100</v>
      </c>
      <c r="C77" s="129" t="s">
        <v>204</v>
      </c>
      <c r="D77" s="129" t="s">
        <v>212</v>
      </c>
      <c r="E77" s="129" t="s">
        <v>410</v>
      </c>
      <c r="F77" s="111">
        <f>'пр 5.'!G51</f>
        <v>1294.5</v>
      </c>
      <c r="G77" s="111">
        <f>'пр 5.'!H51</f>
        <v>0</v>
      </c>
      <c r="H77" s="111">
        <f>'пр 5.'!I51</f>
        <v>0</v>
      </c>
    </row>
    <row r="78" spans="1:8" ht="23.25" customHeight="1" thickBot="1">
      <c r="A78" s="283" t="s">
        <v>438</v>
      </c>
      <c r="B78" s="284">
        <v>5740600000</v>
      </c>
      <c r="C78" s="285" t="s">
        <v>205</v>
      </c>
      <c r="D78" s="285" t="s">
        <v>205</v>
      </c>
      <c r="E78" s="285" t="s">
        <v>390</v>
      </c>
      <c r="F78" s="286">
        <f>F79</f>
        <v>87694.82</v>
      </c>
      <c r="G78" s="286">
        <f>G79</f>
        <v>0</v>
      </c>
      <c r="H78" s="287">
        <f>H79</f>
        <v>0</v>
      </c>
    </row>
    <row r="79" spans="1:8" ht="30.75" customHeight="1">
      <c r="A79" s="288" t="s">
        <v>406</v>
      </c>
      <c r="B79" s="304">
        <v>5740695580</v>
      </c>
      <c r="C79" s="289" t="s">
        <v>205</v>
      </c>
      <c r="D79" s="289" t="s">
        <v>205</v>
      </c>
      <c r="E79" s="289" t="s">
        <v>390</v>
      </c>
      <c r="F79" s="290">
        <f t="shared" ref="F79:H81" si="19">F80</f>
        <v>87694.82</v>
      </c>
      <c r="G79" s="290">
        <f t="shared" si="19"/>
        <v>0</v>
      </c>
      <c r="H79" s="291">
        <f t="shared" si="19"/>
        <v>0</v>
      </c>
    </row>
    <row r="80" spans="1:8" ht="23.25" customHeight="1">
      <c r="A80" s="186" t="s">
        <v>167</v>
      </c>
      <c r="B80" s="128">
        <v>5740695580</v>
      </c>
      <c r="C80" s="275" t="s">
        <v>209</v>
      </c>
      <c r="D80" s="275" t="s">
        <v>205</v>
      </c>
      <c r="E80" s="275" t="s">
        <v>390</v>
      </c>
      <c r="F80" s="254">
        <f t="shared" si="19"/>
        <v>87694.82</v>
      </c>
      <c r="G80" s="254">
        <f t="shared" si="19"/>
        <v>0</v>
      </c>
      <c r="H80" s="255">
        <f t="shared" si="19"/>
        <v>0</v>
      </c>
    </row>
    <row r="81" spans="1:8" ht="23.25" customHeight="1">
      <c r="A81" s="118" t="s">
        <v>405</v>
      </c>
      <c r="B81" s="128">
        <v>5740695580</v>
      </c>
      <c r="C81" s="275" t="s">
        <v>209</v>
      </c>
      <c r="D81" s="275" t="s">
        <v>206</v>
      </c>
      <c r="E81" s="275" t="s">
        <v>390</v>
      </c>
      <c r="F81" s="254">
        <f t="shared" si="19"/>
        <v>87694.82</v>
      </c>
      <c r="G81" s="254">
        <f t="shared" si="19"/>
        <v>0</v>
      </c>
      <c r="H81" s="255">
        <f t="shared" si="19"/>
        <v>0</v>
      </c>
    </row>
    <row r="82" spans="1:8" ht="30.75" customHeight="1">
      <c r="A82" s="279" t="s">
        <v>66</v>
      </c>
      <c r="B82" s="109">
        <v>5740695580</v>
      </c>
      <c r="C82" s="129" t="s">
        <v>209</v>
      </c>
      <c r="D82" s="129" t="s">
        <v>206</v>
      </c>
      <c r="E82" s="129">
        <v>240</v>
      </c>
      <c r="F82" s="111">
        <f>'пр 5.'!G87</f>
        <v>87694.82</v>
      </c>
      <c r="G82" s="111">
        <f>'пр 5.'!H87</f>
        <v>0</v>
      </c>
      <c r="H82" s="111">
        <f>'пр 5.'!I87</f>
        <v>0</v>
      </c>
    </row>
    <row r="83" spans="1:8" ht="22.5" customHeight="1">
      <c r="A83" s="106" t="s">
        <v>371</v>
      </c>
      <c r="B83" s="109">
        <v>5750000000</v>
      </c>
      <c r="C83" s="129" t="s">
        <v>205</v>
      </c>
      <c r="D83" s="129" t="s">
        <v>205</v>
      </c>
      <c r="E83" s="129" t="s">
        <v>390</v>
      </c>
      <c r="F83" s="111">
        <f>F84</f>
        <v>511323</v>
      </c>
      <c r="G83" s="111">
        <f>G84</f>
        <v>0</v>
      </c>
      <c r="H83" s="112">
        <f>H84</f>
        <v>0</v>
      </c>
    </row>
    <row r="84" spans="1:8" ht="45">
      <c r="A84" s="106" t="s">
        <v>370</v>
      </c>
      <c r="B84" s="109" t="s">
        <v>369</v>
      </c>
      <c r="C84" s="129" t="s">
        <v>205</v>
      </c>
      <c r="D84" s="129" t="s">
        <v>205</v>
      </c>
      <c r="E84" s="129" t="s">
        <v>390</v>
      </c>
      <c r="F84" s="111">
        <f>F85+F89</f>
        <v>511323</v>
      </c>
      <c r="G84" s="111">
        <f>G85+G89</f>
        <v>0</v>
      </c>
      <c r="H84" s="112">
        <f>H85+H89</f>
        <v>0</v>
      </c>
    </row>
    <row r="85" spans="1:8" ht="30">
      <c r="A85" s="106" t="s">
        <v>373</v>
      </c>
      <c r="B85" s="109" t="s">
        <v>372</v>
      </c>
      <c r="C85" s="129" t="s">
        <v>205</v>
      </c>
      <c r="D85" s="129" t="s">
        <v>205</v>
      </c>
      <c r="E85" s="129" t="s">
        <v>390</v>
      </c>
      <c r="F85" s="111">
        <f t="shared" ref="F85:H87" si="20">F86</f>
        <v>422222</v>
      </c>
      <c r="G85" s="111">
        <f t="shared" si="20"/>
        <v>0</v>
      </c>
      <c r="H85" s="112">
        <f t="shared" si="20"/>
        <v>0</v>
      </c>
    </row>
    <row r="86" spans="1:8" ht="19.5" customHeight="1">
      <c r="A86" s="186" t="s">
        <v>167</v>
      </c>
      <c r="B86" s="128" t="s">
        <v>372</v>
      </c>
      <c r="C86" s="275" t="s">
        <v>209</v>
      </c>
      <c r="D86" s="275" t="s">
        <v>205</v>
      </c>
      <c r="E86" s="275" t="s">
        <v>390</v>
      </c>
      <c r="F86" s="254">
        <f t="shared" si="20"/>
        <v>422222</v>
      </c>
      <c r="G86" s="254">
        <f t="shared" si="20"/>
        <v>0</v>
      </c>
      <c r="H86" s="255">
        <f t="shared" si="20"/>
        <v>0</v>
      </c>
    </row>
    <row r="87" spans="1:8" ht="19.5" customHeight="1">
      <c r="A87" s="248" t="s">
        <v>165</v>
      </c>
      <c r="B87" s="128" t="s">
        <v>372</v>
      </c>
      <c r="C87" s="275" t="s">
        <v>209</v>
      </c>
      <c r="D87" s="275" t="s">
        <v>207</v>
      </c>
      <c r="E87" s="275" t="s">
        <v>390</v>
      </c>
      <c r="F87" s="254">
        <f t="shared" si="20"/>
        <v>422222</v>
      </c>
      <c r="G87" s="254">
        <f t="shared" si="20"/>
        <v>0</v>
      </c>
      <c r="H87" s="255">
        <f t="shared" si="20"/>
        <v>0</v>
      </c>
    </row>
    <row r="88" spans="1:8" ht="30">
      <c r="A88" s="279" t="s">
        <v>66</v>
      </c>
      <c r="B88" s="109" t="s">
        <v>372</v>
      </c>
      <c r="C88" s="129" t="s">
        <v>209</v>
      </c>
      <c r="D88" s="129" t="s">
        <v>207</v>
      </c>
      <c r="E88" s="129" t="s">
        <v>65</v>
      </c>
      <c r="F88" s="111">
        <f>'пр 5.'!G103</f>
        <v>422222</v>
      </c>
      <c r="G88" s="111">
        <f>'пр 5.'!H103</f>
        <v>0</v>
      </c>
      <c r="H88" s="111">
        <f>'пр 5.'!I103</f>
        <v>0</v>
      </c>
    </row>
    <row r="89" spans="1:8" ht="45">
      <c r="A89" s="106" t="s">
        <v>375</v>
      </c>
      <c r="B89" s="109" t="s">
        <v>374</v>
      </c>
      <c r="C89" s="129" t="s">
        <v>205</v>
      </c>
      <c r="D89" s="129" t="s">
        <v>205</v>
      </c>
      <c r="E89" s="129" t="s">
        <v>390</v>
      </c>
      <c r="F89" s="111">
        <f t="shared" ref="F89:H91" si="21">F90</f>
        <v>89101</v>
      </c>
      <c r="G89" s="111">
        <f t="shared" si="21"/>
        <v>0</v>
      </c>
      <c r="H89" s="112">
        <f t="shared" si="21"/>
        <v>0</v>
      </c>
    </row>
    <row r="90" spans="1:8" ht="20.25" customHeight="1">
      <c r="A90" s="186" t="s">
        <v>167</v>
      </c>
      <c r="B90" s="128" t="s">
        <v>374</v>
      </c>
      <c r="C90" s="275" t="s">
        <v>209</v>
      </c>
      <c r="D90" s="275" t="s">
        <v>205</v>
      </c>
      <c r="E90" s="275" t="s">
        <v>390</v>
      </c>
      <c r="F90" s="254">
        <f t="shared" si="21"/>
        <v>89101</v>
      </c>
      <c r="G90" s="254">
        <f t="shared" si="21"/>
        <v>0</v>
      </c>
      <c r="H90" s="255">
        <f t="shared" si="21"/>
        <v>0</v>
      </c>
    </row>
    <row r="91" spans="1:8" ht="20.25" customHeight="1">
      <c r="A91" s="248" t="s">
        <v>165</v>
      </c>
      <c r="B91" s="128" t="s">
        <v>374</v>
      </c>
      <c r="C91" s="275" t="s">
        <v>209</v>
      </c>
      <c r="D91" s="275" t="s">
        <v>207</v>
      </c>
      <c r="E91" s="275" t="s">
        <v>390</v>
      </c>
      <c r="F91" s="254">
        <f t="shared" si="21"/>
        <v>89101</v>
      </c>
      <c r="G91" s="254">
        <f t="shared" si="21"/>
        <v>0</v>
      </c>
      <c r="H91" s="255">
        <f t="shared" si="21"/>
        <v>0</v>
      </c>
    </row>
    <row r="92" spans="1:8" ht="30.75" thickBot="1">
      <c r="A92" s="279" t="s">
        <v>66</v>
      </c>
      <c r="B92" s="292" t="s">
        <v>374</v>
      </c>
      <c r="C92" s="293" t="s">
        <v>209</v>
      </c>
      <c r="D92" s="293" t="s">
        <v>207</v>
      </c>
      <c r="E92" s="293" t="s">
        <v>65</v>
      </c>
      <c r="F92" s="294">
        <f>'пр 5.'!G106</f>
        <v>89101</v>
      </c>
      <c r="G92" s="294">
        <f>'пр 5.'!H106</f>
        <v>0</v>
      </c>
      <c r="H92" s="294">
        <f>'пр 5.'!I106</f>
        <v>0</v>
      </c>
    </row>
  </sheetData>
  <mergeCells count="2">
    <mergeCell ref="A6:H6"/>
    <mergeCell ref="G4:H4"/>
  </mergeCells>
  <pageMargins left="0.23622047244094491" right="0.23622047244094491" top="0.74803149606299213" bottom="0.74803149606299213" header="0.31496062992125984" footer="0.31496062992125984"/>
  <pageSetup paperSize="9" scale="59" fitToHeight="2" orientation="portrait" r:id="rId1"/>
  <ignoredErrors>
    <ignoredError sqref="D7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6" sqref="A6:E6"/>
    </sheetView>
  </sheetViews>
  <sheetFormatPr defaultRowHeight="12.75"/>
  <cols>
    <col min="1" max="1" width="11.7109375" customWidth="1"/>
    <col min="2" max="2" width="34.7109375" customWidth="1"/>
    <col min="3" max="3" width="17.140625" customWidth="1"/>
    <col min="4" max="4" width="14.42578125" customWidth="1"/>
    <col min="5" max="5" width="14.5703125" customWidth="1"/>
  </cols>
  <sheetData>
    <row r="1" spans="1:5" ht="15.75">
      <c r="C1" s="31"/>
      <c r="D1" s="117"/>
      <c r="E1" s="117" t="s">
        <v>416</v>
      </c>
    </row>
    <row r="2" spans="1:5" ht="15.75">
      <c r="C2" s="31"/>
      <c r="D2" s="117"/>
      <c r="E2" s="143" t="s">
        <v>417</v>
      </c>
    </row>
    <row r="3" spans="1:5" ht="15.75">
      <c r="C3" s="31"/>
      <c r="D3" s="117"/>
      <c r="E3" s="117" t="s">
        <v>287</v>
      </c>
    </row>
    <row r="4" spans="1:5" ht="15">
      <c r="B4" s="328"/>
      <c r="C4" s="328"/>
      <c r="D4" s="330" t="s">
        <v>439</v>
      </c>
      <c r="E4" s="316"/>
    </row>
    <row r="5" spans="1:5">
      <c r="B5" s="328"/>
      <c r="C5" s="328"/>
    </row>
    <row r="6" spans="1:5" ht="123.6" customHeight="1">
      <c r="A6" s="329" t="s">
        <v>427</v>
      </c>
      <c r="B6" s="329"/>
      <c r="C6" s="329"/>
      <c r="D6" s="329"/>
      <c r="E6" s="329"/>
    </row>
    <row r="7" spans="1:5" ht="20.25">
      <c r="A7" s="29"/>
      <c r="B7" s="29"/>
      <c r="C7" s="29"/>
    </row>
    <row r="8" spans="1:5" ht="20.25">
      <c r="A8" s="29"/>
      <c r="B8" s="29"/>
      <c r="E8" s="32" t="s">
        <v>223</v>
      </c>
    </row>
    <row r="9" spans="1:5" ht="20.25">
      <c r="A9" s="29"/>
      <c r="B9" s="29"/>
      <c r="E9" s="32"/>
    </row>
    <row r="10" spans="1:5" ht="107.25" customHeight="1">
      <c r="A10" s="329" t="s">
        <v>413</v>
      </c>
      <c r="B10" s="329"/>
      <c r="C10" s="329"/>
      <c r="D10" s="329"/>
      <c r="E10" s="329"/>
    </row>
    <row r="11" spans="1:5" ht="20.25">
      <c r="A11" s="29"/>
      <c r="B11" s="29"/>
      <c r="C11" s="29"/>
      <c r="D11" s="29"/>
      <c r="E11" s="33" t="s">
        <v>56</v>
      </c>
    </row>
    <row r="12" spans="1:5" ht="15">
      <c r="A12" s="49" t="s">
        <v>80</v>
      </c>
      <c r="B12" s="50" t="s">
        <v>225</v>
      </c>
      <c r="C12" s="51" t="s">
        <v>191</v>
      </c>
      <c r="D12" s="51" t="s">
        <v>269</v>
      </c>
      <c r="E12" s="51" t="s">
        <v>289</v>
      </c>
    </row>
    <row r="13" spans="1:5" ht="15">
      <c r="A13" s="52" t="s">
        <v>81</v>
      </c>
      <c r="B13" s="53" t="s">
        <v>267</v>
      </c>
      <c r="C13" s="54">
        <v>1721100</v>
      </c>
      <c r="D13" s="54">
        <v>2110100</v>
      </c>
      <c r="E13" s="54">
        <v>2110100</v>
      </c>
    </row>
    <row r="14" spans="1:5" ht="15">
      <c r="A14" s="75" t="s">
        <v>219</v>
      </c>
      <c r="B14" s="55" t="s">
        <v>218</v>
      </c>
      <c r="C14" s="54">
        <v>1721100</v>
      </c>
      <c r="D14" s="54">
        <v>2110100</v>
      </c>
      <c r="E14" s="54">
        <v>2110100</v>
      </c>
    </row>
  </sheetData>
  <mergeCells count="5">
    <mergeCell ref="B4:C4"/>
    <mergeCell ref="B5:C5"/>
    <mergeCell ref="A6:E6"/>
    <mergeCell ref="A10:E10"/>
    <mergeCell ref="D4:E4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6" sqref="A6:E6"/>
    </sheetView>
  </sheetViews>
  <sheetFormatPr defaultRowHeight="12.75"/>
  <cols>
    <col min="2" max="2" width="30.85546875" customWidth="1"/>
    <col min="3" max="3" width="15.7109375" customWidth="1"/>
    <col min="4" max="4" width="17.42578125" customWidth="1"/>
    <col min="5" max="5" width="20.42578125" customWidth="1"/>
  </cols>
  <sheetData>
    <row r="1" spans="1:5" ht="15.75">
      <c r="C1" s="31"/>
      <c r="D1" s="117"/>
      <c r="E1" s="117" t="s">
        <v>416</v>
      </c>
    </row>
    <row r="2" spans="1:5" ht="15.75">
      <c r="C2" s="31"/>
      <c r="D2" s="117"/>
      <c r="E2" s="143" t="s">
        <v>417</v>
      </c>
    </row>
    <row r="3" spans="1:5" ht="15.75">
      <c r="C3" s="31"/>
      <c r="D3" s="117"/>
      <c r="E3" s="117" t="s">
        <v>287</v>
      </c>
    </row>
    <row r="4" spans="1:5" ht="15">
      <c r="B4" s="328"/>
      <c r="C4" s="328"/>
      <c r="D4" s="117"/>
      <c r="E4" s="117" t="s">
        <v>439</v>
      </c>
    </row>
    <row r="5" spans="1:5">
      <c r="B5" s="328"/>
      <c r="C5" s="328"/>
    </row>
    <row r="6" spans="1:5" ht="108" customHeight="1">
      <c r="A6" s="329" t="s">
        <v>428</v>
      </c>
      <c r="B6" s="329"/>
      <c r="C6" s="329"/>
      <c r="D6" s="329"/>
      <c r="E6" s="329"/>
    </row>
    <row r="7" spans="1:5" ht="20.25">
      <c r="A7" s="29"/>
      <c r="B7" s="29"/>
      <c r="C7" s="29"/>
    </row>
    <row r="8" spans="1:5" ht="20.25">
      <c r="A8" s="29"/>
      <c r="B8" s="29"/>
      <c r="E8" s="32" t="s">
        <v>227</v>
      </c>
    </row>
    <row r="9" spans="1:5" ht="20.25">
      <c r="A9" s="29"/>
      <c r="B9" s="29"/>
      <c r="E9" s="32"/>
    </row>
    <row r="10" spans="1:5" ht="141" customHeight="1">
      <c r="A10" s="329" t="s">
        <v>392</v>
      </c>
      <c r="B10" s="329"/>
      <c r="C10" s="329"/>
      <c r="D10" s="329"/>
      <c r="E10" s="329"/>
    </row>
    <row r="11" spans="1:5" ht="20.25">
      <c r="A11" s="29"/>
      <c r="B11" s="29"/>
      <c r="C11" s="29"/>
      <c r="D11" s="29"/>
      <c r="E11" s="33" t="s">
        <v>56</v>
      </c>
    </row>
    <row r="12" spans="1:5" ht="15">
      <c r="A12" s="49" t="s">
        <v>80</v>
      </c>
      <c r="B12" s="50" t="s">
        <v>225</v>
      </c>
      <c r="C12" s="51" t="s">
        <v>191</v>
      </c>
      <c r="D12" s="51" t="s">
        <v>269</v>
      </c>
      <c r="E12" s="51" t="s">
        <v>289</v>
      </c>
    </row>
    <row r="13" spans="1:5" ht="15">
      <c r="A13" s="52" t="s">
        <v>81</v>
      </c>
      <c r="B13" s="53" t="s">
        <v>267</v>
      </c>
      <c r="C13" s="54">
        <v>25400</v>
      </c>
      <c r="D13" s="54">
        <v>25400</v>
      </c>
      <c r="E13" s="54">
        <v>25400</v>
      </c>
    </row>
    <row r="14" spans="1:5" ht="15">
      <c r="A14" s="75" t="s">
        <v>219</v>
      </c>
      <c r="B14" s="55" t="s">
        <v>218</v>
      </c>
      <c r="C14" s="54">
        <v>25400</v>
      </c>
      <c r="D14" s="54">
        <v>25400</v>
      </c>
      <c r="E14" s="54">
        <v>25400</v>
      </c>
    </row>
  </sheetData>
  <mergeCells count="4">
    <mergeCell ref="B4:C4"/>
    <mergeCell ref="B5:C5"/>
    <mergeCell ref="A6:E6"/>
    <mergeCell ref="A10:E10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2"/>
  <sheetViews>
    <sheetView zoomScaleNormal="100" workbookViewId="0">
      <selection activeCell="C7" sqref="C7"/>
    </sheetView>
  </sheetViews>
  <sheetFormatPr defaultRowHeight="12.75"/>
  <cols>
    <col min="2" max="2" width="27" customWidth="1"/>
    <col min="3" max="3" width="17.28515625" customWidth="1"/>
    <col min="4" max="4" width="14.42578125" customWidth="1"/>
    <col min="5" max="5" width="16.42578125" customWidth="1"/>
  </cols>
  <sheetData>
    <row r="1" spans="1:6" ht="15">
      <c r="C1" s="26"/>
      <c r="D1" s="117"/>
      <c r="E1" s="117"/>
      <c r="F1" s="117" t="s">
        <v>416</v>
      </c>
    </row>
    <row r="2" spans="1:6" ht="15">
      <c r="C2" s="26"/>
      <c r="D2" s="117"/>
      <c r="E2" s="117"/>
      <c r="F2" s="143" t="s">
        <v>417</v>
      </c>
    </row>
    <row r="3" spans="1:6" ht="15">
      <c r="C3" s="26"/>
      <c r="D3" s="117"/>
      <c r="E3" s="117"/>
      <c r="F3" s="117" t="s">
        <v>287</v>
      </c>
    </row>
    <row r="4" spans="1:6" ht="15">
      <c r="C4" s="26"/>
      <c r="D4" s="117"/>
      <c r="E4" s="330" t="s">
        <v>439</v>
      </c>
      <c r="F4" s="316"/>
    </row>
    <row r="5" spans="1:6">
      <c r="C5" s="26"/>
    </row>
    <row r="6" spans="1:6" ht="94.15" customHeight="1">
      <c r="A6" s="331" t="s">
        <v>428</v>
      </c>
      <c r="B6" s="331"/>
      <c r="C6" s="331"/>
      <c r="D6" s="331"/>
      <c r="E6" s="331"/>
      <c r="F6" s="331"/>
    </row>
    <row r="7" spans="1:6" ht="18.75">
      <c r="A7" s="24"/>
      <c r="B7" s="27"/>
      <c r="C7" s="28"/>
      <c r="D7" s="27"/>
      <c r="E7" s="332" t="s">
        <v>226</v>
      </c>
      <c r="F7" s="333"/>
    </row>
    <row r="8" spans="1:6" ht="112.9" customHeight="1">
      <c r="A8" s="331" t="s">
        <v>393</v>
      </c>
      <c r="B8" s="331"/>
      <c r="C8" s="331"/>
      <c r="D8" s="331"/>
      <c r="E8" s="331"/>
      <c r="F8" s="331"/>
    </row>
    <row r="9" spans="1:6" ht="20.25">
      <c r="A9" s="29"/>
      <c r="B9" s="29"/>
      <c r="C9" s="26"/>
      <c r="E9" s="30" t="s">
        <v>56</v>
      </c>
    </row>
    <row r="10" spans="1:6" ht="15">
      <c r="A10" s="49" t="s">
        <v>80</v>
      </c>
      <c r="B10" s="50" t="s">
        <v>225</v>
      </c>
      <c r="C10" s="51" t="s">
        <v>191</v>
      </c>
      <c r="D10" s="51" t="s">
        <v>269</v>
      </c>
      <c r="E10" s="51" t="s">
        <v>289</v>
      </c>
    </row>
    <row r="11" spans="1:6" ht="15">
      <c r="A11" s="52" t="s">
        <v>81</v>
      </c>
      <c r="B11" s="53" t="s">
        <v>267</v>
      </c>
      <c r="C11" s="54">
        <v>35000</v>
      </c>
      <c r="D11" s="54">
        <v>35000</v>
      </c>
      <c r="E11" s="54">
        <v>35000</v>
      </c>
    </row>
    <row r="12" spans="1:6" ht="15">
      <c r="A12" s="75" t="s">
        <v>219</v>
      </c>
      <c r="B12" s="55" t="s">
        <v>218</v>
      </c>
      <c r="C12" s="54">
        <v>35000</v>
      </c>
      <c r="D12" s="54">
        <v>35000</v>
      </c>
      <c r="E12" s="54">
        <v>35000</v>
      </c>
    </row>
  </sheetData>
  <mergeCells count="4">
    <mergeCell ref="A8:F8"/>
    <mergeCell ref="E7:F7"/>
    <mergeCell ref="A6:F6"/>
    <mergeCell ref="E4:F4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6" sqref="A6:F6"/>
    </sheetView>
  </sheetViews>
  <sheetFormatPr defaultRowHeight="12.75"/>
  <cols>
    <col min="1" max="1" width="10.42578125" customWidth="1"/>
    <col min="2" max="2" width="25.85546875" customWidth="1"/>
    <col min="3" max="3" width="16.140625" customWidth="1"/>
    <col min="4" max="4" width="16.28515625" customWidth="1"/>
    <col min="5" max="5" width="19.5703125" customWidth="1"/>
  </cols>
  <sheetData>
    <row r="1" spans="1:7" ht="15.75">
      <c r="C1" s="31"/>
      <c r="D1" s="117"/>
      <c r="E1" s="117"/>
      <c r="F1" s="117" t="s">
        <v>416</v>
      </c>
    </row>
    <row r="2" spans="1:7" ht="15.75">
      <c r="C2" s="31"/>
      <c r="D2" s="117"/>
      <c r="E2" s="117"/>
      <c r="F2" s="143" t="s">
        <v>417</v>
      </c>
    </row>
    <row r="3" spans="1:7" ht="15.75">
      <c r="C3" s="31"/>
      <c r="D3" s="117"/>
      <c r="E3" s="117"/>
      <c r="F3" s="117" t="s">
        <v>287</v>
      </c>
    </row>
    <row r="4" spans="1:7" ht="15">
      <c r="B4" s="328"/>
      <c r="C4" s="328"/>
      <c r="D4" s="117"/>
      <c r="E4" s="330" t="s">
        <v>439</v>
      </c>
      <c r="F4" s="316"/>
    </row>
    <row r="5" spans="1:7">
      <c r="B5" s="328"/>
      <c r="C5" s="328"/>
    </row>
    <row r="6" spans="1:7" ht="99.75" customHeight="1">
      <c r="A6" s="329" t="s">
        <v>429</v>
      </c>
      <c r="B6" s="329"/>
      <c r="C6" s="329"/>
      <c r="D6" s="329"/>
      <c r="E6" s="329"/>
      <c r="F6" s="329"/>
      <c r="G6" t="s">
        <v>119</v>
      </c>
    </row>
    <row r="7" spans="1:7" ht="20.25">
      <c r="A7" s="29"/>
      <c r="B7" s="29"/>
      <c r="C7" s="29"/>
    </row>
    <row r="8" spans="1:7" ht="20.25">
      <c r="A8" s="29"/>
      <c r="B8" s="29"/>
      <c r="E8" s="334" t="s">
        <v>224</v>
      </c>
      <c r="F8" s="334"/>
    </row>
    <row r="9" spans="1:7" ht="20.25">
      <c r="A9" s="29"/>
      <c r="B9" s="29"/>
      <c r="E9" s="32"/>
    </row>
    <row r="10" spans="1:7" ht="126.75" customHeight="1">
      <c r="A10" s="329" t="s">
        <v>414</v>
      </c>
      <c r="B10" s="329"/>
      <c r="C10" s="329"/>
      <c r="D10" s="329"/>
      <c r="E10" s="329"/>
      <c r="F10" s="329"/>
    </row>
    <row r="11" spans="1:7" ht="20.25">
      <c r="A11" s="29"/>
      <c r="B11" s="29"/>
      <c r="C11" s="29"/>
      <c r="D11" s="29"/>
      <c r="E11" s="33" t="s">
        <v>56</v>
      </c>
    </row>
    <row r="12" spans="1:7" ht="15">
      <c r="A12" s="49" t="s">
        <v>80</v>
      </c>
      <c r="B12" s="50" t="s">
        <v>225</v>
      </c>
      <c r="C12" s="51" t="s">
        <v>191</v>
      </c>
      <c r="D12" s="51" t="s">
        <v>269</v>
      </c>
      <c r="E12" s="51" t="s">
        <v>289</v>
      </c>
    </row>
    <row r="13" spans="1:7" ht="15">
      <c r="A13" s="52" t="s">
        <v>81</v>
      </c>
      <c r="B13" s="53" t="s">
        <v>267</v>
      </c>
      <c r="C13" s="54">
        <v>332920</v>
      </c>
      <c r="D13" s="54">
        <v>332920</v>
      </c>
      <c r="E13" s="54">
        <v>332920</v>
      </c>
    </row>
    <row r="14" spans="1:7" ht="15">
      <c r="A14" s="75" t="s">
        <v>219</v>
      </c>
      <c r="B14" s="55" t="s">
        <v>218</v>
      </c>
      <c r="C14" s="54">
        <v>332920</v>
      </c>
      <c r="D14" s="54">
        <v>332920</v>
      </c>
      <c r="E14" s="54">
        <v>332920</v>
      </c>
    </row>
  </sheetData>
  <mergeCells count="6">
    <mergeCell ref="A10:F10"/>
    <mergeCell ref="B4:C4"/>
    <mergeCell ref="B5:C5"/>
    <mergeCell ref="E8:F8"/>
    <mergeCell ref="A6:F6"/>
    <mergeCell ref="E4:F4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4" sqref="D4:E4"/>
    </sheetView>
  </sheetViews>
  <sheetFormatPr defaultRowHeight="12.75"/>
  <cols>
    <col min="1" max="1" width="17.28515625" customWidth="1"/>
    <col min="2" max="2" width="20.5703125" customWidth="1"/>
    <col min="3" max="5" width="17.28515625" customWidth="1"/>
  </cols>
  <sheetData>
    <row r="1" spans="1:5" ht="15.75">
      <c r="C1" s="31"/>
      <c r="D1" s="117"/>
      <c r="E1" s="117" t="s">
        <v>416</v>
      </c>
    </row>
    <row r="2" spans="1:5" ht="15.75">
      <c r="C2" s="31"/>
      <c r="D2" s="117"/>
      <c r="E2" s="143" t="s">
        <v>417</v>
      </c>
    </row>
    <row r="3" spans="1:5" ht="15.75">
      <c r="C3" s="31"/>
      <c r="D3" s="117"/>
      <c r="E3" s="117" t="s">
        <v>287</v>
      </c>
    </row>
    <row r="4" spans="1:5" ht="15">
      <c r="B4" s="328"/>
      <c r="C4" s="328"/>
      <c r="D4" s="330" t="s">
        <v>439</v>
      </c>
      <c r="E4" s="316"/>
    </row>
    <row r="5" spans="1:5">
      <c r="B5" s="328"/>
      <c r="C5" s="328"/>
    </row>
    <row r="6" spans="1:5" ht="124.15" customHeight="1">
      <c r="A6" s="329" t="s">
        <v>430</v>
      </c>
      <c r="B6" s="329"/>
      <c r="C6" s="329"/>
      <c r="D6" s="329"/>
      <c r="E6" s="329"/>
    </row>
    <row r="7" spans="1:5" ht="20.25">
      <c r="A7" s="29"/>
      <c r="B7" s="29"/>
      <c r="C7" s="29"/>
    </row>
    <row r="8" spans="1:5" ht="20.25">
      <c r="A8" s="29"/>
      <c r="B8" s="29"/>
      <c r="E8" s="32" t="s">
        <v>228</v>
      </c>
    </row>
    <row r="9" spans="1:5" ht="20.25">
      <c r="A9" s="29"/>
      <c r="B9" s="29"/>
      <c r="E9" s="32"/>
    </row>
    <row r="10" spans="1:5" ht="142.9" customHeight="1">
      <c r="A10" s="329" t="s">
        <v>415</v>
      </c>
      <c r="B10" s="329"/>
      <c r="C10" s="329"/>
      <c r="D10" s="329"/>
      <c r="E10" s="329"/>
    </row>
    <row r="11" spans="1:5" ht="20.25">
      <c r="A11" s="29"/>
      <c r="B11" s="29"/>
      <c r="C11" s="29"/>
      <c r="D11" s="29"/>
      <c r="E11" s="33" t="s">
        <v>56</v>
      </c>
    </row>
    <row r="12" spans="1:5" ht="15">
      <c r="A12" s="49" t="s">
        <v>80</v>
      </c>
      <c r="B12" s="50" t="s">
        <v>225</v>
      </c>
      <c r="C12" s="51" t="s">
        <v>191</v>
      </c>
      <c r="D12" s="51" t="s">
        <v>269</v>
      </c>
      <c r="E12" s="51" t="s">
        <v>289</v>
      </c>
    </row>
    <row r="13" spans="1:5" ht="15">
      <c r="A13" s="52" t="s">
        <v>81</v>
      </c>
      <c r="B13" s="53" t="s">
        <v>267</v>
      </c>
      <c r="C13" s="54">
        <v>389000</v>
      </c>
      <c r="D13" s="54">
        <v>0</v>
      </c>
      <c r="E13" s="54">
        <v>0</v>
      </c>
    </row>
    <row r="14" spans="1:5" ht="15">
      <c r="A14" s="75" t="s">
        <v>219</v>
      </c>
      <c r="B14" s="55" t="s">
        <v>218</v>
      </c>
      <c r="C14" s="54">
        <v>389000</v>
      </c>
      <c r="D14" s="54">
        <v>0</v>
      </c>
      <c r="E14" s="54">
        <v>0</v>
      </c>
    </row>
  </sheetData>
  <mergeCells count="5">
    <mergeCell ref="A6:E6"/>
    <mergeCell ref="A10:E10"/>
    <mergeCell ref="B4:C4"/>
    <mergeCell ref="B5:C5"/>
    <mergeCell ref="D4:E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4"/>
  <sheetViews>
    <sheetView zoomScale="90" zoomScaleNormal="90" workbookViewId="0">
      <selection activeCell="A6" sqref="A6:E6"/>
    </sheetView>
  </sheetViews>
  <sheetFormatPr defaultRowHeight="12.75"/>
  <cols>
    <col min="1" max="1" width="17.28515625" customWidth="1"/>
    <col min="2" max="2" width="20.5703125" customWidth="1"/>
    <col min="3" max="4" width="17.28515625" customWidth="1"/>
    <col min="5" max="5" width="22.140625" customWidth="1"/>
  </cols>
  <sheetData>
    <row r="1" spans="1:5" ht="15.75">
      <c r="C1" s="31"/>
      <c r="D1" s="117"/>
      <c r="E1" s="117" t="s">
        <v>416</v>
      </c>
    </row>
    <row r="2" spans="1:5" ht="15.75">
      <c r="C2" s="31"/>
      <c r="D2" s="117"/>
      <c r="E2" s="143" t="s">
        <v>417</v>
      </c>
    </row>
    <row r="3" spans="1:5" ht="15.75">
      <c r="C3" s="31"/>
      <c r="D3" s="117"/>
      <c r="E3" s="117" t="s">
        <v>287</v>
      </c>
    </row>
    <row r="4" spans="1:5" ht="15">
      <c r="B4" s="328"/>
      <c r="C4" s="328"/>
      <c r="D4" s="117"/>
      <c r="E4" s="117" t="s">
        <v>439</v>
      </c>
    </row>
    <row r="5" spans="1:5">
      <c r="B5" s="328"/>
      <c r="C5" s="328"/>
    </row>
    <row r="6" spans="1:5" ht="124.15" customHeight="1">
      <c r="A6" s="329" t="s">
        <v>430</v>
      </c>
      <c r="B6" s="329"/>
      <c r="C6" s="329"/>
      <c r="D6" s="329"/>
      <c r="E6" s="329"/>
    </row>
    <row r="7" spans="1:5" ht="20.25">
      <c r="A7" s="29"/>
      <c r="B7" s="29"/>
      <c r="C7" s="29"/>
    </row>
    <row r="8" spans="1:5" ht="20.25">
      <c r="A8" s="29"/>
      <c r="B8" s="29"/>
      <c r="E8" s="32" t="s">
        <v>273</v>
      </c>
    </row>
    <row r="9" spans="1:5" ht="29.45" customHeight="1">
      <c r="A9" s="29"/>
      <c r="B9" s="29"/>
      <c r="E9" s="32"/>
    </row>
    <row r="10" spans="1:5" ht="201" customHeight="1">
      <c r="A10" s="329" t="s">
        <v>394</v>
      </c>
      <c r="B10" s="329"/>
      <c r="C10" s="329"/>
      <c r="D10" s="329"/>
      <c r="E10" s="329"/>
    </row>
    <row r="11" spans="1:5" ht="20.25">
      <c r="A11" s="29"/>
      <c r="B11" s="29"/>
      <c r="C11" s="29"/>
      <c r="D11" s="29"/>
      <c r="E11" s="33" t="s">
        <v>56</v>
      </c>
    </row>
    <row r="12" spans="1:5" ht="15">
      <c r="A12" s="49" t="s">
        <v>80</v>
      </c>
      <c r="B12" s="50" t="s">
        <v>225</v>
      </c>
      <c r="C12" s="51" t="s">
        <v>191</v>
      </c>
      <c r="D12" s="51" t="s">
        <v>269</v>
      </c>
      <c r="E12" s="51" t="s">
        <v>289</v>
      </c>
    </row>
    <row r="13" spans="1:5" ht="15">
      <c r="A13" s="52" t="s">
        <v>81</v>
      </c>
      <c r="B13" s="53" t="s">
        <v>267</v>
      </c>
      <c r="C13" s="54">
        <v>22400</v>
      </c>
      <c r="D13" s="54">
        <v>22400</v>
      </c>
      <c r="E13" s="54">
        <v>22400</v>
      </c>
    </row>
    <row r="14" spans="1:5" ht="15">
      <c r="A14" s="75" t="s">
        <v>219</v>
      </c>
      <c r="B14" s="55" t="s">
        <v>218</v>
      </c>
      <c r="C14" s="54">
        <v>22400</v>
      </c>
      <c r="D14" s="54">
        <v>22400</v>
      </c>
      <c r="E14" s="54">
        <v>22400</v>
      </c>
    </row>
  </sheetData>
  <mergeCells count="4">
    <mergeCell ref="A6:E6"/>
    <mergeCell ref="A10:E10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C42"/>
  <sheetViews>
    <sheetView view="pageBreakPreview" zoomScale="60" zoomScaleNormal="85" workbookViewId="0">
      <selection activeCell="F5" sqref="F5"/>
    </sheetView>
  </sheetViews>
  <sheetFormatPr defaultRowHeight="12.75"/>
  <cols>
    <col min="1" max="1" width="6.85546875" customWidth="1"/>
    <col min="2" max="2" width="70.7109375" customWidth="1"/>
    <col min="3" max="3" width="16.42578125" customWidth="1"/>
  </cols>
  <sheetData>
    <row r="1" spans="1:3" ht="18.75">
      <c r="A1" s="34"/>
      <c r="B1" s="117"/>
      <c r="C1" s="117" t="s">
        <v>416</v>
      </c>
    </row>
    <row r="2" spans="1:3" ht="18.75">
      <c r="A2" s="34"/>
      <c r="B2" s="117"/>
      <c r="C2" s="143" t="s">
        <v>417</v>
      </c>
    </row>
    <row r="3" spans="1:3" ht="18.75">
      <c r="A3" s="34"/>
      <c r="B3" s="117"/>
      <c r="C3" s="117" t="s">
        <v>287</v>
      </c>
    </row>
    <row r="4" spans="1:3" ht="18.75">
      <c r="A4" s="35"/>
      <c r="B4" s="117"/>
      <c r="C4" s="117" t="s">
        <v>439</v>
      </c>
    </row>
    <row r="5" spans="1:3" ht="18.75">
      <c r="A5" s="35"/>
      <c r="B5" s="35"/>
      <c r="C5" s="25"/>
    </row>
    <row r="6" spans="1:3" ht="37.5" customHeight="1">
      <c r="A6" s="335" t="s">
        <v>291</v>
      </c>
      <c r="B6" s="335"/>
      <c r="C6" s="335"/>
    </row>
    <row r="7" spans="1:3" ht="18.75">
      <c r="A7" s="36"/>
      <c r="B7" s="36"/>
      <c r="C7" s="37"/>
    </row>
    <row r="8" spans="1:3" ht="37.5">
      <c r="A8" s="38" t="s">
        <v>229</v>
      </c>
      <c r="B8" s="39" t="s">
        <v>0</v>
      </c>
      <c r="C8" s="38">
        <v>2023</v>
      </c>
    </row>
    <row r="9" spans="1:3" ht="18.75">
      <c r="A9" s="40">
        <v>1</v>
      </c>
      <c r="B9" s="40">
        <v>2</v>
      </c>
      <c r="C9" s="39">
        <v>3</v>
      </c>
    </row>
    <row r="10" spans="1:3" ht="38.450000000000003" customHeight="1">
      <c r="A10" s="41">
        <v>1</v>
      </c>
      <c r="B10" s="42" t="s">
        <v>395</v>
      </c>
      <c r="C10" s="56">
        <v>1649.92</v>
      </c>
    </row>
    <row r="11" spans="1:3" ht="58.9" customHeight="1">
      <c r="A11" s="43" t="s">
        <v>230</v>
      </c>
      <c r="B11" s="44" t="s">
        <v>231</v>
      </c>
      <c r="C11" s="140">
        <v>1347.22</v>
      </c>
    </row>
    <row r="12" spans="1:3" ht="60" customHeight="1">
      <c r="A12" s="43" t="s">
        <v>232</v>
      </c>
      <c r="B12" s="45" t="s">
        <v>233</v>
      </c>
      <c r="C12" s="57"/>
    </row>
    <row r="13" spans="1:3" ht="57.6" customHeight="1">
      <c r="A13" s="43" t="s">
        <v>234</v>
      </c>
      <c r="B13" s="45" t="s">
        <v>235</v>
      </c>
      <c r="C13" s="57"/>
    </row>
    <row r="14" spans="1:3" ht="27.6" customHeight="1">
      <c r="A14" s="46" t="s">
        <v>236</v>
      </c>
      <c r="B14" s="45" t="s">
        <v>237</v>
      </c>
      <c r="C14" s="57"/>
    </row>
    <row r="15" spans="1:3" ht="25.9" customHeight="1">
      <c r="A15" s="46"/>
      <c r="B15" s="45" t="s">
        <v>238</v>
      </c>
      <c r="C15" s="57"/>
    </row>
    <row r="16" spans="1:3" ht="25.9" customHeight="1">
      <c r="A16" s="46"/>
      <c r="B16" s="45" t="s">
        <v>239</v>
      </c>
      <c r="C16" s="57"/>
    </row>
    <row r="17" spans="1:3" ht="24.6" customHeight="1">
      <c r="A17" s="46" t="s">
        <v>240</v>
      </c>
      <c r="B17" s="45" t="s">
        <v>241</v>
      </c>
      <c r="C17" s="57"/>
    </row>
    <row r="18" spans="1:3" ht="24.6" customHeight="1">
      <c r="A18" s="46"/>
      <c r="B18" s="45" t="s">
        <v>238</v>
      </c>
      <c r="C18" s="57"/>
    </row>
    <row r="19" spans="1:3" ht="25.9" customHeight="1">
      <c r="A19" s="46"/>
      <c r="B19" s="45" t="s">
        <v>242</v>
      </c>
      <c r="C19" s="57"/>
    </row>
    <row r="20" spans="1:3" ht="29.45" customHeight="1">
      <c r="A20" s="46"/>
      <c r="B20" s="45" t="s">
        <v>243</v>
      </c>
      <c r="C20" s="57"/>
    </row>
    <row r="21" spans="1:3" ht="36.6" customHeight="1">
      <c r="A21" s="43" t="s">
        <v>244</v>
      </c>
      <c r="B21" s="45" t="s">
        <v>245</v>
      </c>
      <c r="C21" s="57"/>
    </row>
    <row r="22" spans="1:3" ht="37.9" customHeight="1">
      <c r="A22" s="43" t="s">
        <v>246</v>
      </c>
      <c r="B22" s="45" t="s">
        <v>247</v>
      </c>
      <c r="C22" s="57">
        <v>303</v>
      </c>
    </row>
    <row r="23" spans="1:3" ht="32.450000000000003" customHeight="1">
      <c r="A23" s="43"/>
      <c r="B23" s="45" t="s">
        <v>248</v>
      </c>
      <c r="C23" s="58"/>
    </row>
    <row r="24" spans="1:3" ht="25.9" customHeight="1">
      <c r="A24" s="43"/>
      <c r="B24" s="45" t="s">
        <v>249</v>
      </c>
      <c r="C24" s="59">
        <v>303</v>
      </c>
    </row>
    <row r="25" spans="1:3" ht="29.45" customHeight="1">
      <c r="A25" s="43"/>
      <c r="B25" s="45" t="s">
        <v>250</v>
      </c>
      <c r="C25" s="60"/>
    </row>
    <row r="26" spans="1:3" ht="29.45" customHeight="1">
      <c r="A26" s="41" t="s">
        <v>177</v>
      </c>
      <c r="B26" s="47" t="s">
        <v>251</v>
      </c>
      <c r="C26" s="61">
        <v>4.0999999999999996</v>
      </c>
    </row>
    <row r="27" spans="1:3" ht="37.9" customHeight="1">
      <c r="A27" s="43" t="s">
        <v>252</v>
      </c>
      <c r="B27" s="45" t="s">
        <v>253</v>
      </c>
      <c r="C27" s="62">
        <v>3</v>
      </c>
    </row>
    <row r="28" spans="1:3" ht="55.9" customHeight="1">
      <c r="A28" s="43" t="s">
        <v>254</v>
      </c>
      <c r="B28" s="45" t="s">
        <v>255</v>
      </c>
      <c r="C28" s="62"/>
    </row>
    <row r="29" spans="1:3" ht="43.9" customHeight="1">
      <c r="A29" s="43" t="s">
        <v>256</v>
      </c>
      <c r="B29" s="45" t="s">
        <v>257</v>
      </c>
      <c r="C29" s="62"/>
    </row>
    <row r="30" spans="1:3" ht="31.9" customHeight="1">
      <c r="A30" s="46" t="s">
        <v>258</v>
      </c>
      <c r="B30" s="45" t="s">
        <v>237</v>
      </c>
      <c r="C30" s="62"/>
    </row>
    <row r="31" spans="1:3" ht="30" customHeight="1">
      <c r="A31" s="46"/>
      <c r="B31" s="45" t="s">
        <v>238</v>
      </c>
      <c r="C31" s="62"/>
    </row>
    <row r="32" spans="1:3" ht="25.9" customHeight="1">
      <c r="A32" s="46"/>
      <c r="B32" s="45" t="s">
        <v>239</v>
      </c>
      <c r="C32" s="62"/>
    </row>
    <row r="33" spans="1:3" ht="30.6" customHeight="1">
      <c r="A33" s="46" t="s">
        <v>259</v>
      </c>
      <c r="B33" s="45" t="s">
        <v>241</v>
      </c>
      <c r="C33" s="62"/>
    </row>
    <row r="34" spans="1:3" ht="28.15" customHeight="1">
      <c r="A34" s="46"/>
      <c r="B34" s="45" t="s">
        <v>238</v>
      </c>
      <c r="C34" s="62"/>
    </row>
    <row r="35" spans="1:3" ht="28.15" customHeight="1">
      <c r="A35" s="46"/>
      <c r="B35" s="45" t="s">
        <v>242</v>
      </c>
      <c r="C35" s="63"/>
    </row>
    <row r="36" spans="1:3" ht="30" customHeight="1">
      <c r="A36" s="46"/>
      <c r="B36" s="45" t="s">
        <v>243</v>
      </c>
      <c r="C36" s="63"/>
    </row>
    <row r="37" spans="1:3" ht="57" customHeight="1">
      <c r="A37" s="43" t="s">
        <v>260</v>
      </c>
      <c r="B37" s="48" t="s">
        <v>245</v>
      </c>
      <c r="C37" s="63"/>
    </row>
    <row r="38" spans="1:3" ht="53.45" customHeight="1">
      <c r="A38" s="43" t="s">
        <v>261</v>
      </c>
      <c r="B38" s="48" t="s">
        <v>262</v>
      </c>
      <c r="C38" s="63">
        <v>1.1000000000000001</v>
      </c>
    </row>
    <row r="39" spans="1:3" ht="30.6" customHeight="1">
      <c r="A39" s="43"/>
      <c r="B39" s="48" t="s">
        <v>248</v>
      </c>
      <c r="C39" s="63"/>
    </row>
    <row r="40" spans="1:3" ht="27.6" customHeight="1">
      <c r="A40" s="43"/>
      <c r="B40" s="48" t="s">
        <v>249</v>
      </c>
      <c r="C40" s="63">
        <v>1.1000000000000001</v>
      </c>
    </row>
    <row r="41" spans="1:3" ht="30.6" customHeight="1">
      <c r="A41" s="43"/>
      <c r="B41" s="48" t="s">
        <v>250</v>
      </c>
      <c r="C41" s="63"/>
    </row>
    <row r="42" spans="1:3" ht="49.9" customHeight="1">
      <c r="A42" s="72">
        <v>3</v>
      </c>
      <c r="B42" s="47" t="s">
        <v>286</v>
      </c>
      <c r="C42" s="73">
        <v>514</v>
      </c>
    </row>
  </sheetData>
  <mergeCells count="1">
    <mergeCell ref="A6:C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 1</vt:lpstr>
      <vt:lpstr>Прил 2</vt:lpstr>
      <vt:lpstr>Прил 3</vt:lpstr>
      <vt:lpstr>Прил 4</vt:lpstr>
      <vt:lpstr>Пр 2.</vt:lpstr>
      <vt:lpstr>пр 3.</vt:lpstr>
      <vt:lpstr>пр 4.</vt:lpstr>
      <vt:lpstr>пр 5.</vt:lpstr>
      <vt:lpstr>пр 6.</vt:lpstr>
      <vt:lpstr>Прил 7 1</vt:lpstr>
      <vt:lpstr>Прил 7 2</vt:lpstr>
      <vt:lpstr>Прил 7 3</vt:lpstr>
      <vt:lpstr>Прил 7 4</vt:lpstr>
      <vt:lpstr>Прил 7 5</vt:lpstr>
      <vt:lpstr>Прил 7 6</vt:lpstr>
      <vt:lpstr>Прил 7</vt:lpstr>
      <vt:lpstr>'пр 5.'!Область_печати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Samsung</cp:lastModifiedBy>
  <cp:lastPrinted>2023-03-31T09:42:19Z</cp:lastPrinted>
  <dcterms:created xsi:type="dcterms:W3CDTF">2017-01-12T04:27:35Z</dcterms:created>
  <dcterms:modified xsi:type="dcterms:W3CDTF">2023-03-31T12:31:42Z</dcterms:modified>
</cp:coreProperties>
</file>