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0" windowHeight="11835"/>
  </bookViews>
  <sheets>
    <sheet name="пр 1" sheetId="18" r:id="rId1"/>
    <sheet name="Пр 2." sheetId="23" r:id="rId2"/>
    <sheet name="Прил 2" sheetId="19" state="hidden" r:id="rId3"/>
    <sheet name="Прил 3" sheetId="20" state="hidden" r:id="rId4"/>
    <sheet name="Прил 4" sheetId="21" state="hidden" r:id="rId5"/>
    <sheet name="пр 3." sheetId="22" r:id="rId6"/>
    <sheet name="пр 4." sheetId="16" r:id="rId7"/>
    <sheet name="пр 5." sheetId="17" r:id="rId8"/>
    <sheet name="пр 6." sheetId="27" r:id="rId9"/>
    <sheet name="Прил 7" sheetId="34" r:id="rId10"/>
  </sheet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7">'пр 5.'!$A$1:$I$138</definedName>
  </definedNames>
  <calcPr calcId="125725"/>
</workbook>
</file>

<file path=xl/calcChain.xml><?xml version="1.0" encoding="utf-8"?>
<calcChain xmlns="http://schemas.openxmlformats.org/spreadsheetml/2006/main">
  <c r="C22" i="34"/>
  <c r="G105" i="27" l="1"/>
  <c r="H105"/>
  <c r="F105"/>
  <c r="G106"/>
  <c r="H106"/>
  <c r="F106"/>
  <c r="G107"/>
  <c r="H107"/>
  <c r="G108"/>
  <c r="H108"/>
  <c r="F107"/>
  <c r="F108"/>
  <c r="G109"/>
  <c r="H109"/>
  <c r="F109"/>
  <c r="H107" i="17"/>
  <c r="I107"/>
  <c r="G107"/>
  <c r="H94" i="27" l="1"/>
  <c r="H93" s="1"/>
  <c r="H92" s="1"/>
  <c r="H91" s="1"/>
  <c r="H101" i="17"/>
  <c r="H100" s="1"/>
  <c r="I101"/>
  <c r="I100" s="1"/>
  <c r="G101"/>
  <c r="G100" s="1"/>
  <c r="H87" i="16" l="1"/>
  <c r="H86" s="1"/>
  <c r="F87"/>
  <c r="F86" s="1"/>
  <c r="G87"/>
  <c r="G86" s="1"/>
  <c r="F94" i="27"/>
  <c r="F93" s="1"/>
  <c r="F92" s="1"/>
  <c r="F91" s="1"/>
  <c r="G94"/>
  <c r="G93" s="1"/>
  <c r="G92" s="1"/>
  <c r="G91" s="1"/>
  <c r="F36" i="16"/>
  <c r="H43" i="17"/>
  <c r="H42" s="1"/>
  <c r="H41" s="1"/>
  <c r="H40" s="1"/>
  <c r="I43"/>
  <c r="I42" s="1"/>
  <c r="I41" s="1"/>
  <c r="I40" s="1"/>
  <c r="G43"/>
  <c r="G42" s="1"/>
  <c r="G41" s="1"/>
  <c r="G40" s="1"/>
  <c r="F30" i="16" l="1"/>
  <c r="F29" s="1"/>
  <c r="F28" s="1"/>
  <c r="F27" s="1"/>
  <c r="G30"/>
  <c r="G29" s="1"/>
  <c r="G28" s="1"/>
  <c r="G27" s="1"/>
  <c r="H30"/>
  <c r="H29" s="1"/>
  <c r="H28" s="1"/>
  <c r="H27" s="1"/>
  <c r="D63" i="23"/>
  <c r="E63"/>
  <c r="C63"/>
  <c r="C56"/>
  <c r="D64"/>
  <c r="E64"/>
  <c r="C64"/>
  <c r="D66"/>
  <c r="E66"/>
  <c r="C66"/>
  <c r="H92" i="17" l="1"/>
  <c r="G81" i="16" s="1"/>
  <c r="G80" s="1"/>
  <c r="I92" i="17"/>
  <c r="H82" i="27" s="1"/>
  <c r="H81" s="1"/>
  <c r="H80" s="1"/>
  <c r="H79" s="1"/>
  <c r="H78" s="1"/>
  <c r="G92" i="17"/>
  <c r="F81" i="16" s="1"/>
  <c r="F80" s="1"/>
  <c r="H95" i="17"/>
  <c r="G83" i="16" s="1"/>
  <c r="G82" s="1"/>
  <c r="I95" i="17"/>
  <c r="H86" i="27" s="1"/>
  <c r="H85" s="1"/>
  <c r="H84" s="1"/>
  <c r="H83" s="1"/>
  <c r="G95" i="17"/>
  <c r="F83" i="16" s="1"/>
  <c r="F82" s="1"/>
  <c r="G82" i="27" l="1"/>
  <c r="G81" s="1"/>
  <c r="G80" s="1"/>
  <c r="G79" s="1"/>
  <c r="G78" s="1"/>
  <c r="G91" i="17"/>
  <c r="H94"/>
  <c r="F86" i="27"/>
  <c r="F85" s="1"/>
  <c r="F84" s="1"/>
  <c r="F83" s="1"/>
  <c r="G94" i="17"/>
  <c r="H91"/>
  <c r="F82" i="27"/>
  <c r="F81" s="1"/>
  <c r="F80" s="1"/>
  <c r="F79" s="1"/>
  <c r="G86"/>
  <c r="G85" s="1"/>
  <c r="G84" s="1"/>
  <c r="G83" s="1"/>
  <c r="H81" i="16"/>
  <c r="H80" s="1"/>
  <c r="H83"/>
  <c r="H82" s="1"/>
  <c r="I94" i="17"/>
  <c r="I91"/>
  <c r="H132"/>
  <c r="I132"/>
  <c r="G132"/>
  <c r="D52" i="23" l="1"/>
  <c r="D51" s="1"/>
  <c r="D50" s="1"/>
  <c r="E52"/>
  <c r="E51" s="1"/>
  <c r="E50" s="1"/>
  <c r="C52"/>
  <c r="C51" s="1"/>
  <c r="C50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E13" s="1"/>
  <c r="D18"/>
  <c r="E18"/>
  <c r="D16"/>
  <c r="D13" s="1"/>
  <c r="E16"/>
  <c r="C18"/>
  <c r="C16"/>
  <c r="C14"/>
  <c r="C13" s="1"/>
  <c r="C12" s="1"/>
  <c r="D68"/>
  <c r="E68"/>
  <c r="C68"/>
  <c r="D79"/>
  <c r="D78" s="1"/>
  <c r="E79"/>
  <c r="E78" s="1"/>
  <c r="C79"/>
  <c r="C78" s="1"/>
  <c r="D76"/>
  <c r="D75" s="1"/>
  <c r="E76"/>
  <c r="E75"/>
  <c r="C76"/>
  <c r="C75"/>
  <c r="D73"/>
  <c r="D72" s="1"/>
  <c r="E73"/>
  <c r="E72" s="1"/>
  <c r="C73"/>
  <c r="C72" s="1"/>
  <c r="D57"/>
  <c r="D56" s="1"/>
  <c r="E57"/>
  <c r="E56" s="1"/>
  <c r="E55" s="1"/>
  <c r="E54" s="1"/>
  <c r="C57"/>
  <c r="D59"/>
  <c r="E59"/>
  <c r="C59"/>
  <c r="D61"/>
  <c r="E61"/>
  <c r="D70"/>
  <c r="E70"/>
  <c r="C70"/>
  <c r="C61"/>
  <c r="H126" i="17"/>
  <c r="I126"/>
  <c r="G126"/>
  <c r="G68" i="27"/>
  <c r="H68"/>
  <c r="F68"/>
  <c r="G64"/>
  <c r="H64"/>
  <c r="F64"/>
  <c r="G59"/>
  <c r="H59"/>
  <c r="F59"/>
  <c r="G48"/>
  <c r="G47" s="1"/>
  <c r="G46" s="1"/>
  <c r="G45" s="1"/>
  <c r="H48"/>
  <c r="H47" s="1"/>
  <c r="H46" s="1"/>
  <c r="H45" s="1"/>
  <c r="F48"/>
  <c r="G36"/>
  <c r="G35" s="1"/>
  <c r="G34" s="1"/>
  <c r="H36"/>
  <c r="H35" s="1"/>
  <c r="H34" s="1"/>
  <c r="F36"/>
  <c r="C55" i="23" l="1"/>
  <c r="C54" s="1"/>
  <c r="D55"/>
  <c r="D54" s="1"/>
  <c r="E40"/>
  <c r="D40"/>
  <c r="C40"/>
  <c r="C36" s="1"/>
  <c r="D36"/>
  <c r="E36"/>
  <c r="D21"/>
  <c r="D20" s="1"/>
  <c r="C21"/>
  <c r="C20" s="1"/>
  <c r="E21"/>
  <c r="E20" s="1"/>
  <c r="G114" i="16"/>
  <c r="G113" s="1"/>
  <c r="H114"/>
  <c r="H113" s="1"/>
  <c r="F114"/>
  <c r="F108"/>
  <c r="G107"/>
  <c r="H107"/>
  <c r="H129" i="17"/>
  <c r="G40" i="27" s="1"/>
  <c r="G39" s="1"/>
  <c r="G38" s="1"/>
  <c r="G37" s="1"/>
  <c r="I129" i="17"/>
  <c r="H40" i="27" s="1"/>
  <c r="H39" s="1"/>
  <c r="H38" s="1"/>
  <c r="H37" s="1"/>
  <c r="G129" i="17"/>
  <c r="F40" i="27" s="1"/>
  <c r="H111" i="17"/>
  <c r="H110" s="1"/>
  <c r="I111"/>
  <c r="I110" s="1"/>
  <c r="G111"/>
  <c r="G110" s="1"/>
  <c r="H108"/>
  <c r="I108"/>
  <c r="G108"/>
  <c r="H98"/>
  <c r="I98"/>
  <c r="I97" s="1"/>
  <c r="I90" s="1"/>
  <c r="G98"/>
  <c r="G24"/>
  <c r="F90" i="27" l="1"/>
  <c r="F89" s="1"/>
  <c r="F88" s="1"/>
  <c r="F87" s="1"/>
  <c r="F85" i="16"/>
  <c r="G97" i="17"/>
  <c r="E11" i="23"/>
  <c r="E10" s="1"/>
  <c r="D11"/>
  <c r="D10" s="1"/>
  <c r="C11"/>
  <c r="C10" s="1"/>
  <c r="G85" i="16"/>
  <c r="H97" i="17"/>
  <c r="H90" s="1"/>
  <c r="F57" i="27"/>
  <c r="F27"/>
  <c r="H31"/>
  <c r="F31"/>
  <c r="I89" i="17"/>
  <c r="I88" s="1"/>
  <c r="I87" s="1"/>
  <c r="F25" i="22" s="1"/>
  <c r="H90" i="27"/>
  <c r="H89" s="1"/>
  <c r="H88" s="1"/>
  <c r="H87" s="1"/>
  <c r="G27"/>
  <c r="G26" s="1"/>
  <c r="G25" s="1"/>
  <c r="F110" i="16"/>
  <c r="F109" s="1"/>
  <c r="G110"/>
  <c r="G109" s="1"/>
  <c r="H85"/>
  <c r="G90" i="27"/>
  <c r="G89" s="1"/>
  <c r="G88" s="1"/>
  <c r="G87" s="1"/>
  <c r="I106" i="17"/>
  <c r="I105" s="1"/>
  <c r="H27" i="27"/>
  <c r="H26" s="1"/>
  <c r="H25" s="1"/>
  <c r="G31"/>
  <c r="H110" i="16"/>
  <c r="H109" s="1"/>
  <c r="F78" i="27" l="1"/>
  <c r="G89" i="17"/>
  <c r="G88" s="1"/>
  <c r="G87" s="1"/>
  <c r="D25" i="22" s="1"/>
  <c r="G90" i="17"/>
  <c r="H89"/>
  <c r="H88" s="1"/>
  <c r="H87" s="1"/>
  <c r="E25" i="22" s="1"/>
  <c r="H106" i="17"/>
  <c r="H105" s="1"/>
  <c r="G106"/>
  <c r="G105" s="1"/>
  <c r="F72" i="16"/>
  <c r="F71" s="1"/>
  <c r="G23"/>
  <c r="H23"/>
  <c r="F23"/>
  <c r="F26"/>
  <c r="F25" s="1"/>
  <c r="G36"/>
  <c r="G35" s="1"/>
  <c r="G34" s="1"/>
  <c r="G33" s="1"/>
  <c r="G32" s="1"/>
  <c r="G31" s="1"/>
  <c r="H36"/>
  <c r="H35" s="1"/>
  <c r="H34" s="1"/>
  <c r="H33" s="1"/>
  <c r="H32" s="1"/>
  <c r="H31" s="1"/>
  <c r="F35"/>
  <c r="F34" s="1"/>
  <c r="F33" s="1"/>
  <c r="F32" s="1"/>
  <c r="F31" s="1"/>
  <c r="G42"/>
  <c r="G41" s="1"/>
  <c r="H42"/>
  <c r="H41" s="1"/>
  <c r="H40" s="1"/>
  <c r="H39" s="1"/>
  <c r="H38" s="1"/>
  <c r="H37" s="1"/>
  <c r="F42"/>
  <c r="F41" s="1"/>
  <c r="F40" s="1"/>
  <c r="F39" s="1"/>
  <c r="F38" s="1"/>
  <c r="D16" i="18"/>
  <c r="D15" s="1"/>
  <c r="D14" s="1"/>
  <c r="D13" s="1"/>
  <c r="E16"/>
  <c r="E15" s="1"/>
  <c r="E14" s="1"/>
  <c r="E13" s="1"/>
  <c r="C16"/>
  <c r="C15" s="1"/>
  <c r="C14" s="1"/>
  <c r="C13" s="1"/>
  <c r="F107" i="16"/>
  <c r="F113"/>
  <c r="G24" i="27"/>
  <c r="H24"/>
  <c r="F26"/>
  <c r="F25" s="1"/>
  <c r="F24" s="1"/>
  <c r="G67"/>
  <c r="G66" s="1"/>
  <c r="G65" s="1"/>
  <c r="H67"/>
  <c r="H66" s="1"/>
  <c r="H65" s="1"/>
  <c r="F67"/>
  <c r="F66" s="1"/>
  <c r="F65" s="1"/>
  <c r="G63"/>
  <c r="G62" s="1"/>
  <c r="G61" s="1"/>
  <c r="H63"/>
  <c r="H62" s="1"/>
  <c r="H61" s="1"/>
  <c r="F63"/>
  <c r="F62" s="1"/>
  <c r="F61" s="1"/>
  <c r="F47"/>
  <c r="F46" s="1"/>
  <c r="F45" s="1"/>
  <c r="F39"/>
  <c r="F38" s="1"/>
  <c r="F37" s="1"/>
  <c r="G33"/>
  <c r="H33"/>
  <c r="F35"/>
  <c r="F34" s="1"/>
  <c r="F33" s="1"/>
  <c r="G30"/>
  <c r="G29" s="1"/>
  <c r="G28" s="1"/>
  <c r="H30"/>
  <c r="H29" s="1"/>
  <c r="H28" s="1"/>
  <c r="F30"/>
  <c r="F29" s="1"/>
  <c r="F28" s="1"/>
  <c r="H75" i="17"/>
  <c r="H119"/>
  <c r="H118" s="1"/>
  <c r="I119"/>
  <c r="I118" s="1"/>
  <c r="G119"/>
  <c r="H31"/>
  <c r="I31"/>
  <c r="G31"/>
  <c r="H116"/>
  <c r="H115" s="1"/>
  <c r="I116"/>
  <c r="I115" s="1"/>
  <c r="G116"/>
  <c r="G115" s="1"/>
  <c r="H128"/>
  <c r="I128"/>
  <c r="G128"/>
  <c r="H24"/>
  <c r="I24"/>
  <c r="H64"/>
  <c r="I64"/>
  <c r="G64"/>
  <c r="H67"/>
  <c r="I67"/>
  <c r="H37"/>
  <c r="H36" s="1"/>
  <c r="H35" s="1"/>
  <c r="I37"/>
  <c r="I36" s="1"/>
  <c r="I35" s="1"/>
  <c r="G37"/>
  <c r="G36" s="1"/>
  <c r="G35" s="1"/>
  <c r="H56"/>
  <c r="I56"/>
  <c r="G56"/>
  <c r="H49"/>
  <c r="H48" s="1"/>
  <c r="H47" s="1"/>
  <c r="H46" s="1"/>
  <c r="H45" s="1"/>
  <c r="E14" i="22" s="1"/>
  <c r="I49" i="17"/>
  <c r="I48" s="1"/>
  <c r="I47" s="1"/>
  <c r="I46" s="1"/>
  <c r="I45" s="1"/>
  <c r="F14" i="22" s="1"/>
  <c r="G49" i="17"/>
  <c r="G48" s="1"/>
  <c r="G47" s="1"/>
  <c r="G46" s="1"/>
  <c r="G45" s="1"/>
  <c r="D14" i="22" s="1"/>
  <c r="I27" i="17"/>
  <c r="H27"/>
  <c r="G27"/>
  <c r="F21" i="16"/>
  <c r="G16" i="17"/>
  <c r="H16"/>
  <c r="H14" s="1"/>
  <c r="I16"/>
  <c r="I136"/>
  <c r="H136"/>
  <c r="G136"/>
  <c r="H84" i="16"/>
  <c r="G84"/>
  <c r="F84"/>
  <c r="F79" s="1"/>
  <c r="G33" i="17"/>
  <c r="H33"/>
  <c r="I33"/>
  <c r="G67"/>
  <c r="G75"/>
  <c r="I75"/>
  <c r="G83"/>
  <c r="H83"/>
  <c r="I83"/>
  <c r="H25" i="16"/>
  <c r="G25"/>
  <c r="G23" i="17" l="1"/>
  <c r="G22" s="1"/>
  <c r="G21" s="1"/>
  <c r="G20" s="1"/>
  <c r="G19" s="1"/>
  <c r="G118"/>
  <c r="F104" i="27"/>
  <c r="F103" s="1"/>
  <c r="F102" s="1"/>
  <c r="F101" s="1"/>
  <c r="G79" i="16"/>
  <c r="G78" s="1"/>
  <c r="G77" s="1"/>
  <c r="G76" s="1"/>
  <c r="H79"/>
  <c r="H78" s="1"/>
  <c r="H77" s="1"/>
  <c r="H76" s="1"/>
  <c r="F78"/>
  <c r="F77" s="1"/>
  <c r="F76" s="1"/>
  <c r="I63" i="17"/>
  <c r="I62" s="1"/>
  <c r="I61" s="1"/>
  <c r="I60" s="1"/>
  <c r="I59" s="1"/>
  <c r="H63"/>
  <c r="H62" s="1"/>
  <c r="H61" s="1"/>
  <c r="H60" s="1"/>
  <c r="H59" s="1"/>
  <c r="G63"/>
  <c r="G62" s="1"/>
  <c r="G61" s="1"/>
  <c r="G60" s="1"/>
  <c r="G59" s="1"/>
  <c r="F23" i="27"/>
  <c r="G57"/>
  <c r="H23" i="17"/>
  <c r="H22" s="1"/>
  <c r="H57" i="27"/>
  <c r="I23" i="17"/>
  <c r="I22" s="1"/>
  <c r="H131"/>
  <c r="H125" s="1"/>
  <c r="G44" i="27"/>
  <c r="G43" s="1"/>
  <c r="G42" s="1"/>
  <c r="G41" s="1"/>
  <c r="G32" s="1"/>
  <c r="G112" i="16"/>
  <c r="G111" s="1"/>
  <c r="G106" s="1"/>
  <c r="G105" s="1"/>
  <c r="G104" s="1"/>
  <c r="G103" s="1"/>
  <c r="G102" s="1"/>
  <c r="F73" i="27"/>
  <c r="I14" i="17"/>
  <c r="H53" i="27"/>
  <c r="H52" s="1"/>
  <c r="H51" s="1"/>
  <c r="H50" s="1"/>
  <c r="F22" i="16"/>
  <c r="F58" i="27"/>
  <c r="G131" i="17"/>
  <c r="G125" s="1"/>
  <c r="F44" i="27"/>
  <c r="F43" s="1"/>
  <c r="F42" s="1"/>
  <c r="F41" s="1"/>
  <c r="F32" s="1"/>
  <c r="F112" i="16"/>
  <c r="F111" s="1"/>
  <c r="F106" s="1"/>
  <c r="F105" s="1"/>
  <c r="F104" s="1"/>
  <c r="F103" s="1"/>
  <c r="F102" s="1"/>
  <c r="I82" i="17"/>
  <c r="I81" s="1"/>
  <c r="I79" s="1"/>
  <c r="I78" s="1"/>
  <c r="I77" s="1"/>
  <c r="H22" i="27"/>
  <c r="H21" s="1"/>
  <c r="H20" s="1"/>
  <c r="H19" s="1"/>
  <c r="H18" s="1"/>
  <c r="G74" i="17"/>
  <c r="G73" s="1"/>
  <c r="G72" s="1"/>
  <c r="F17" i="27"/>
  <c r="F16" s="1"/>
  <c r="F15" s="1"/>
  <c r="F14" s="1"/>
  <c r="F13" s="1"/>
  <c r="I55" i="17"/>
  <c r="H77" i="27"/>
  <c r="H76" s="1"/>
  <c r="H75" s="1"/>
  <c r="H74" s="1"/>
  <c r="H73"/>
  <c r="G49" i="16"/>
  <c r="G72" i="27"/>
  <c r="H100"/>
  <c r="H99" s="1"/>
  <c r="H98" s="1"/>
  <c r="H97" s="1"/>
  <c r="G60"/>
  <c r="G24" i="16"/>
  <c r="H23" i="27"/>
  <c r="G13" i="17"/>
  <c r="F53" i="27"/>
  <c r="F52" s="1"/>
  <c r="F51" s="1"/>
  <c r="F50" s="1"/>
  <c r="H22" i="16"/>
  <c r="H58" i="27"/>
  <c r="G55" i="17"/>
  <c r="G54" s="1"/>
  <c r="F77" i="27"/>
  <c r="F76" s="1"/>
  <c r="F75" s="1"/>
  <c r="F74" s="1"/>
  <c r="H49" i="16"/>
  <c r="H72" i="27"/>
  <c r="F100"/>
  <c r="F99" s="1"/>
  <c r="F98" s="1"/>
  <c r="F97" s="1"/>
  <c r="H60"/>
  <c r="H24" i="16"/>
  <c r="G104" i="27"/>
  <c r="G103" s="1"/>
  <c r="G102" s="1"/>
  <c r="G101" s="1"/>
  <c r="I74" i="17"/>
  <c r="I73" s="1"/>
  <c r="I72" s="1"/>
  <c r="H17" i="27"/>
  <c r="H16" s="1"/>
  <c r="H15" s="1"/>
  <c r="H14" s="1"/>
  <c r="H13" s="1"/>
  <c r="I131" i="17"/>
  <c r="I125" s="1"/>
  <c r="H44" i="27"/>
  <c r="H43" s="1"/>
  <c r="H42" s="1"/>
  <c r="H41" s="1"/>
  <c r="H32" s="1"/>
  <c r="H112" i="16"/>
  <c r="H111" s="1"/>
  <c r="H106" s="1"/>
  <c r="H105" s="1"/>
  <c r="H104" s="1"/>
  <c r="H103" s="1"/>
  <c r="H102" s="1"/>
  <c r="G82" i="17"/>
  <c r="G81" s="1"/>
  <c r="G79" s="1"/>
  <c r="G78" s="1"/>
  <c r="G77" s="1"/>
  <c r="F22" i="27"/>
  <c r="F21" s="1"/>
  <c r="F20" s="1"/>
  <c r="F19" s="1"/>
  <c r="F18" s="1"/>
  <c r="H13" i="17"/>
  <c r="G53" i="27"/>
  <c r="G52" s="1"/>
  <c r="G51" s="1"/>
  <c r="G50" s="1"/>
  <c r="G22" i="16"/>
  <c r="G58" i="27"/>
  <c r="F49" i="16"/>
  <c r="F72" i="27"/>
  <c r="F60"/>
  <c r="F24" i="16"/>
  <c r="H104" i="27"/>
  <c r="H103" s="1"/>
  <c r="H102" s="1"/>
  <c r="H101" s="1"/>
  <c r="H74" i="17"/>
  <c r="H73" s="1"/>
  <c r="H71" s="1"/>
  <c r="H70" s="1"/>
  <c r="G17" i="27"/>
  <c r="G16" s="1"/>
  <c r="G15" s="1"/>
  <c r="G14" s="1"/>
  <c r="G13" s="1"/>
  <c r="H82" i="17"/>
  <c r="H81" s="1"/>
  <c r="H80" s="1"/>
  <c r="G22" i="27"/>
  <c r="G21" s="1"/>
  <c r="G20" s="1"/>
  <c r="G19" s="1"/>
  <c r="G18" s="1"/>
  <c r="H55" i="17"/>
  <c r="G77" i="27"/>
  <c r="G76" s="1"/>
  <c r="G75" s="1"/>
  <c r="G74" s="1"/>
  <c r="G73"/>
  <c r="H114" i="17"/>
  <c r="H113" s="1"/>
  <c r="H104" s="1"/>
  <c r="H103" s="1"/>
  <c r="G100" i="27"/>
  <c r="G99" s="1"/>
  <c r="G98" s="1"/>
  <c r="G97" s="1"/>
  <c r="G23"/>
  <c r="G40" i="16"/>
  <c r="G53" i="17"/>
  <c r="G52" s="1"/>
  <c r="G51" s="1"/>
  <c r="D15" i="22" s="1"/>
  <c r="G12" i="17"/>
  <c r="G21" i="16"/>
  <c r="H21"/>
  <c r="H70"/>
  <c r="H69" s="1"/>
  <c r="H68" s="1"/>
  <c r="H67" s="1"/>
  <c r="H66" s="1"/>
  <c r="H65" s="1"/>
  <c r="G72"/>
  <c r="G71" s="1"/>
  <c r="F70"/>
  <c r="F69" s="1"/>
  <c r="H72"/>
  <c r="H71" s="1"/>
  <c r="G74"/>
  <c r="G73" s="1"/>
  <c r="H74"/>
  <c r="H73" s="1"/>
  <c r="G70"/>
  <c r="G69" s="1"/>
  <c r="G68" s="1"/>
  <c r="G67" s="1"/>
  <c r="G66" s="1"/>
  <c r="G65" s="1"/>
  <c r="F74"/>
  <c r="F73" s="1"/>
  <c r="I11" i="17"/>
  <c r="F12" i="22" s="1"/>
  <c r="G50" i="16"/>
  <c r="H57"/>
  <c r="H56" s="1"/>
  <c r="H55" s="1"/>
  <c r="H54" s="1"/>
  <c r="H53" s="1"/>
  <c r="H52" s="1"/>
  <c r="H51" s="1"/>
  <c r="H64"/>
  <c r="H63" s="1"/>
  <c r="H62" s="1"/>
  <c r="H61" s="1"/>
  <c r="G93"/>
  <c r="G92" s="1"/>
  <c r="H95"/>
  <c r="H94" s="1"/>
  <c r="F99"/>
  <c r="F98" s="1"/>
  <c r="H101"/>
  <c r="H100" s="1"/>
  <c r="G15"/>
  <c r="G14" s="1"/>
  <c r="G13" s="1"/>
  <c r="G12" s="1"/>
  <c r="G11" s="1"/>
  <c r="G10" s="1"/>
  <c r="H50"/>
  <c r="F57"/>
  <c r="F56" s="1"/>
  <c r="F55" s="1"/>
  <c r="F54" s="1"/>
  <c r="F53" s="1"/>
  <c r="F52" s="1"/>
  <c r="F51" s="1"/>
  <c r="F64"/>
  <c r="F63" s="1"/>
  <c r="H93"/>
  <c r="H92" s="1"/>
  <c r="F95"/>
  <c r="F94" s="1"/>
  <c r="F101"/>
  <c r="F100" s="1"/>
  <c r="H15"/>
  <c r="H14" s="1"/>
  <c r="H13" s="1"/>
  <c r="H12" s="1"/>
  <c r="H11" s="1"/>
  <c r="H10" s="1"/>
  <c r="F50"/>
  <c r="F93"/>
  <c r="F92" s="1"/>
  <c r="F91" s="1"/>
  <c r="F90" s="1"/>
  <c r="G99"/>
  <c r="F15"/>
  <c r="F14" s="1"/>
  <c r="F13" s="1"/>
  <c r="F12" s="1"/>
  <c r="F11" s="1"/>
  <c r="F10" s="1"/>
  <c r="G57"/>
  <c r="G56" s="1"/>
  <c r="G55" s="1"/>
  <c r="G54" s="1"/>
  <c r="G53" s="1"/>
  <c r="G52" s="1"/>
  <c r="G51" s="1"/>
  <c r="G64"/>
  <c r="G63" s="1"/>
  <c r="G62" s="1"/>
  <c r="G61" s="1"/>
  <c r="G95"/>
  <c r="G94" s="1"/>
  <c r="H99"/>
  <c r="G101"/>
  <c r="G100" s="1"/>
  <c r="F37"/>
  <c r="I12" i="17"/>
  <c r="I13"/>
  <c r="I15"/>
  <c r="G11"/>
  <c r="D12" i="22" s="1"/>
  <c r="G15" i="17"/>
  <c r="G14"/>
  <c r="H11"/>
  <c r="E12" i="22" s="1"/>
  <c r="H15" i="17"/>
  <c r="H12"/>
  <c r="I80" l="1"/>
  <c r="H21"/>
  <c r="I21"/>
  <c r="F56" i="27"/>
  <c r="F55" s="1"/>
  <c r="G10" i="17"/>
  <c r="F20" i="16"/>
  <c r="F19" s="1"/>
  <c r="H20"/>
  <c r="H19" s="1"/>
  <c r="H48"/>
  <c r="H47" s="1"/>
  <c r="H46" s="1"/>
  <c r="H45" s="1"/>
  <c r="H44" s="1"/>
  <c r="H43" s="1"/>
  <c r="G48"/>
  <c r="G47" s="1"/>
  <c r="G46" s="1"/>
  <c r="G45" s="1"/>
  <c r="G44" s="1"/>
  <c r="G43" s="1"/>
  <c r="H54" i="17"/>
  <c r="H53" s="1"/>
  <c r="H52" s="1"/>
  <c r="H51" s="1"/>
  <c r="I71"/>
  <c r="I70" s="1"/>
  <c r="I69" s="1"/>
  <c r="I54"/>
  <c r="I53" s="1"/>
  <c r="I52" s="1"/>
  <c r="I51" s="1"/>
  <c r="G39" i="16"/>
  <c r="G38" s="1"/>
  <c r="G37" s="1"/>
  <c r="G71" i="17"/>
  <c r="G70" s="1"/>
  <c r="D19" i="22" s="1"/>
  <c r="D18" s="1"/>
  <c r="H96" i="27"/>
  <c r="H95" s="1"/>
  <c r="G80" i="17"/>
  <c r="H56" i="27"/>
  <c r="H55" s="1"/>
  <c r="H54" s="1"/>
  <c r="G56"/>
  <c r="G55" s="1"/>
  <c r="G54" s="1"/>
  <c r="H79" i="17"/>
  <c r="H78" s="1"/>
  <c r="H72"/>
  <c r="G58"/>
  <c r="D17" i="22"/>
  <c r="D16" s="1"/>
  <c r="H71" i="27"/>
  <c r="H70" s="1"/>
  <c r="H69" s="1"/>
  <c r="H49" s="1"/>
  <c r="G96"/>
  <c r="G95" s="1"/>
  <c r="G71"/>
  <c r="G70" s="1"/>
  <c r="G69" s="1"/>
  <c r="G20" i="16"/>
  <c r="G19" s="1"/>
  <c r="F71" i="27"/>
  <c r="F70" s="1"/>
  <c r="F69" s="1"/>
  <c r="F96"/>
  <c r="F95" s="1"/>
  <c r="G114" i="17"/>
  <c r="G113" s="1"/>
  <c r="G104" s="1"/>
  <c r="G103" s="1"/>
  <c r="F54" i="27"/>
  <c r="E26" i="22"/>
  <c r="E24" s="1"/>
  <c r="H86" i="17"/>
  <c r="F48" i="16"/>
  <c r="F47" s="1"/>
  <c r="F46" s="1"/>
  <c r="F45" s="1"/>
  <c r="F44" s="1"/>
  <c r="F43" s="1"/>
  <c r="I114" i="17"/>
  <c r="I113" s="1"/>
  <c r="I104" s="1"/>
  <c r="I103" s="1"/>
  <c r="F97" i="16"/>
  <c r="F96" s="1"/>
  <c r="F89" s="1"/>
  <c r="F88" s="1"/>
  <c r="I124" i="17"/>
  <c r="I123"/>
  <c r="I122" s="1"/>
  <c r="H124"/>
  <c r="H123"/>
  <c r="H122" s="1"/>
  <c r="G91" i="16"/>
  <c r="G90" s="1"/>
  <c r="F68"/>
  <c r="F67" s="1"/>
  <c r="F66" s="1"/>
  <c r="F65" s="1"/>
  <c r="H98"/>
  <c r="H97" s="1"/>
  <c r="H96" s="1"/>
  <c r="H91"/>
  <c r="H90" s="1"/>
  <c r="G98"/>
  <c r="G97" s="1"/>
  <c r="G69" i="17"/>
  <c r="F22" i="22"/>
  <c r="I58" i="17"/>
  <c r="F17" i="22"/>
  <c r="F16" s="1"/>
  <c r="H69" i="17"/>
  <c r="E19" i="22"/>
  <c r="E18" s="1"/>
  <c r="D22"/>
  <c r="H58" i="17"/>
  <c r="E17" i="22"/>
  <c r="E16" s="1"/>
  <c r="D13"/>
  <c r="D11" s="1"/>
  <c r="G123" i="17"/>
  <c r="G122" s="1"/>
  <c r="G124"/>
  <c r="H11" i="27" l="1"/>
  <c r="H111" s="1"/>
  <c r="H12"/>
  <c r="I20" i="17"/>
  <c r="I19" s="1"/>
  <c r="H20"/>
  <c r="H19" s="1"/>
  <c r="G18" i="16"/>
  <c r="G17" s="1"/>
  <c r="F18"/>
  <c r="F17" s="1"/>
  <c r="H18"/>
  <c r="H17" s="1"/>
  <c r="E22" i="22"/>
  <c r="E21" s="1"/>
  <c r="H77" i="17"/>
  <c r="F19" i="22"/>
  <c r="F18" s="1"/>
  <c r="F15"/>
  <c r="E15"/>
  <c r="G49" i="27"/>
  <c r="F49"/>
  <c r="F12" s="1"/>
  <c r="F11" s="1"/>
  <c r="F111" s="1"/>
  <c r="D26" i="22"/>
  <c r="G86" i="17"/>
  <c r="H121"/>
  <c r="E28" i="22"/>
  <c r="E27" s="1"/>
  <c r="I121" i="17"/>
  <c r="F28" i="22"/>
  <c r="F27" s="1"/>
  <c r="G121" i="17"/>
  <c r="D28" i="22"/>
  <c r="D27" s="1"/>
  <c r="F26"/>
  <c r="F24" s="1"/>
  <c r="I86" i="17"/>
  <c r="F21" i="22"/>
  <c r="D21"/>
  <c r="G89" i="16"/>
  <c r="G88" s="1"/>
  <c r="H89"/>
  <c r="H88" s="1"/>
  <c r="G11" i="27" l="1"/>
  <c r="G111" s="1"/>
  <c r="G12"/>
  <c r="F16" i="16"/>
  <c r="F9" s="1"/>
  <c r="E13" i="22"/>
  <c r="H10" i="17"/>
  <c r="F13" i="22"/>
  <c r="F11" s="1"/>
  <c r="F29" s="1"/>
  <c r="I10" i="17"/>
  <c r="E11" i="22"/>
  <c r="E29" s="1"/>
  <c r="H16" i="16"/>
  <c r="H9" s="1"/>
  <c r="G16"/>
  <c r="G9" s="1"/>
  <c r="D24" i="22"/>
  <c r="D29" s="1"/>
  <c r="F62" i="16"/>
  <c r="F61" s="1"/>
  <c r="F60" s="1"/>
  <c r="F59" s="1"/>
  <c r="F58" s="1"/>
  <c r="G60"/>
  <c r="G59" s="1"/>
  <c r="G58" s="1"/>
  <c r="H60"/>
  <c r="H59" s="1"/>
  <c r="H58" s="1"/>
  <c r="G138" i="17" l="1"/>
  <c r="G9" s="1"/>
  <c r="C20" i="18" s="1"/>
  <c r="C19" s="1"/>
  <c r="H138" i="17"/>
  <c r="H9" s="1"/>
  <c r="D20" i="18" s="1"/>
  <c r="D19" s="1"/>
  <c r="D12" s="1"/>
  <c r="D11" s="1"/>
  <c r="I138" i="17"/>
  <c r="I9" s="1"/>
  <c r="E20" i="18" s="1"/>
  <c r="E19" s="1"/>
  <c r="G75" i="16"/>
  <c r="G115" s="1"/>
  <c r="H75"/>
  <c r="H115" s="1"/>
  <c r="C18" i="18" l="1"/>
  <c r="C17" s="1"/>
  <c r="C12"/>
  <c r="C11" s="1"/>
  <c r="C21"/>
  <c r="E12"/>
  <c r="E11" s="1"/>
  <c r="E18"/>
  <c r="E17" s="1"/>
  <c r="D18"/>
  <c r="D17" s="1"/>
  <c r="F75" i="16"/>
  <c r="F115" s="1"/>
</calcChain>
</file>

<file path=xl/sharedStrings.xml><?xml version="1.0" encoding="utf-8"?>
<sst xmlns="http://schemas.openxmlformats.org/spreadsheetml/2006/main" count="1139" uniqueCount="438">
  <si>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</si>
  <si>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</si>
  <si>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</si>
  <si>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</si>
  <si>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</si>
  <si>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</si>
  <si>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</si>
  <si>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</si>
  <si>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</si>
  <si>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</si>
  <si>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</si>
  <si>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</si>
  <si>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</si>
  <si>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</si>
  <si>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</si>
  <si>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</si>
  <si>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</si>
  <si>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</si>
  <si>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</si>
  <si>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</si>
  <si>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</si>
  <si>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</si>
  <si>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</si>
  <si>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</si>
  <si>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</si>
  <si>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</si>
  <si>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</si>
  <si>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</si>
  <si>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</si>
  <si>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</si>
  <si>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</si>
  <si>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</si>
  <si>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</si>
  <si>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</si>
  <si>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</si>
  <si>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</si>
  <si>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</si>
  <si>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</si>
  <si>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</si>
  <si>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</si>
  <si>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</si>
  <si>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</si>
  <si>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</si>
  <si>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</si>
  <si>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</si>
  <si>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</si>
  <si>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</si>
  <si>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</si>
  <si>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</si>
  <si>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</si>
  <si>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</si>
  <si>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</si>
  <si>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</si>
  <si>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</si>
  <si>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</si>
  <si>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</si>
  <si>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</si>
  <si>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</si>
  <si>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КВСР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</si>
  <si>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</si>
  <si>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</si>
  <si>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</si>
  <si>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</si>
  <si>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</si>
  <si>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</si>
  <si>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</si>
  <si>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</si>
  <si>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</si>
  <si>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</si>
  <si>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 xml:space="preserve">Источники внутреннего финансирования дефицита местного  бюджета 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</si>
  <si>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</si>
  <si>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</si>
  <si>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</si>
  <si>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</si>
  <si>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</si>
  <si>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</si>
  <si>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</si>
  <si>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</si>
  <si>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</si>
  <si>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</si>
  <si>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</si>
  <si>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</si>
  <si>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</si>
  <si>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</si>
  <si>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</si>
  <si>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</si>
  <si>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</si>
  <si>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</si>
  <si>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</si>
  <si>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</si>
  <si>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</si>
  <si>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</si>
  <si>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</si>
  <si>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</si>
  <si>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</si>
  <si>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</si>
  <si>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</si>
  <si>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</si>
  <si>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</si>
  <si>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</si>
  <si>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</si>
  <si>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</si>
  <si>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</si>
  <si>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</si>
  <si>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</si>
  <si>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</si>
  <si>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</si>
  <si>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</si>
  <si>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</si>
  <si>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</si>
  <si>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</si>
  <si>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</si>
  <si>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</si>
  <si>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</si>
  <si>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</si>
  <si>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</si>
  <si>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</si>
  <si>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</si>
  <si>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</si>
  <si>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</si>
  <si>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</si>
  <si>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</si>
  <si>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</si>
  <si>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</si>
  <si>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</si>
  <si>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</si>
  <si>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</si>
  <si>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</si>
  <si>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</si>
  <si>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</si>
  <si>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</si>
  <si>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</si>
  <si>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</si>
  <si>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</si>
  <si>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</si>
  <si>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</si>
  <si>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</si>
  <si>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</si>
  <si>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</si>
  <si>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</si>
  <si>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</si>
  <si>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</si>
  <si>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</si>
  <si>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</si>
  <si>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</si>
  <si>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</si>
  <si>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</si>
  <si>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</si>
  <si>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</si>
  <si>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</si>
  <si>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</si>
  <si>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</si>
  <si>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</si>
  <si>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</si>
  <si>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</si>
  <si>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</si>
  <si>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</si>
  <si>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</si>
  <si>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</si>
  <si>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</si>
  <si>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</si>
  <si>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</si>
  <si>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</si>
  <si>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</si>
  <si>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</si>
  <si>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</si>
  <si>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</si>
  <si>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</si>
  <si>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</si>
  <si>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</si>
  <si>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</si>
  <si>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</si>
  <si>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</si>
  <si>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</si>
  <si>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</si>
  <si>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</si>
  <si>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</si>
  <si>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</si>
  <si>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</si>
  <si>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</si>
  <si>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</si>
  <si>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</si>
  <si>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</si>
  <si>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</si>
  <si>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</si>
  <si>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</si>
  <si>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</si>
  <si>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</si>
  <si>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</si>
  <si>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</si>
  <si>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2023 год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</si>
  <si>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</si>
  <si>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</si>
  <si>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</si>
  <si>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</si>
  <si>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</si>
  <si>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</si>
  <si>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</si>
  <si>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</si>
  <si>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</si>
  <si>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</si>
  <si>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</si>
  <si>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</si>
  <si>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</si>
  <si>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</si>
  <si>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</si>
  <si>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</si>
  <si>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</si>
  <si>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</si>
  <si>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</si>
  <si>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</si>
  <si>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</si>
  <si>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</si>
  <si>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</si>
  <si>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</si>
  <si>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</si>
  <si>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</si>
  <si>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</si>
  <si>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</si>
  <si>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</si>
  <si>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</si>
  <si>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</si>
  <si>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</si>
  <si>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</si>
  <si>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</si>
  <si>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</si>
  <si>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</si>
  <si>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</si>
  <si>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</si>
  <si>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</si>
  <si>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</si>
  <si>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</si>
  <si>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</si>
  <si>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</si>
  <si>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</si>
  <si>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</si>
  <si>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</si>
  <si>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</si>
  <si>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</si>
  <si>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</si>
  <si>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</si>
  <si>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</si>
  <si>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</si>
  <si>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</si>
  <si>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</si>
  <si>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</si>
  <si>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</si>
  <si>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</si>
  <si>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</si>
  <si>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</si>
  <si>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</si>
  <si>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</si>
  <si>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</si>
  <si>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</si>
  <si>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</si>
  <si>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</si>
  <si>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</si>
  <si>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</si>
  <si>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</si>
  <si>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</si>
  <si>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Повышение заработной платы работников муниципальных учреждений культуры</t>
  </si>
  <si>
    <t>2024 год</t>
  </si>
  <si>
    <t>Прочие субсидии бюджетам сельских поселений</t>
  </si>
  <si>
    <t>Прочие субсидии</t>
  </si>
  <si>
    <t>Закупка энергетических ресурсов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</si>
  <si>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</si>
  <si>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</si>
  <si>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</si>
  <si>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</si>
  <si>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</si>
  <si>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</si>
  <si>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</si>
  <si>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</si>
  <si>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</si>
  <si>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</si>
  <si>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</si>
  <si>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</si>
  <si>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</si>
  <si>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</si>
  <si>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на 2023 год и плановый период 2024 и 2025 годов</t>
  </si>
  <si>
    <t>2025 год</t>
  </si>
  <si>
    <t>Администрция Каировского сельсовета</t>
  </si>
  <si>
    <t xml:space="preserve">Основные параметры первоочередных расходов бюджета на 2023 год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</si>
  <si>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</si>
  <si>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</si>
  <si>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</si>
  <si>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</si>
  <si>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</si>
  <si>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</si>
  <si>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</si>
  <si>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</si>
  <si>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</si>
  <si>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</si>
  <si>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</si>
  <si>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</si>
  <si>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</si>
  <si>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</si>
  <si>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</si>
  <si>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</si>
  <si>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</si>
  <si>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</si>
  <si>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</si>
  <si>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</si>
  <si>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</si>
  <si>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</si>
  <si>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</si>
  <si>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</si>
  <si>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</si>
  <si>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</si>
  <si>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</si>
  <si>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</si>
  <si>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</si>
  <si>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</si>
  <si>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</si>
  <si>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</si>
  <si>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</si>
  <si>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</si>
  <si>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</si>
  <si>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</si>
  <si>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</si>
  <si>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</si>
  <si>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</si>
  <si>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</si>
  <si>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</si>
  <si>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</si>
  <si>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</si>
  <si>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</si>
  <si>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</si>
  <si>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</si>
  <si>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</si>
  <si>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</si>
  <si>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</si>
  <si>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</si>
  <si>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</si>
  <si>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</si>
  <si>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</si>
  <si>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</si>
  <si>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</si>
  <si>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</si>
  <si>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</si>
  <si>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</si>
  <si>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</si>
  <si>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</si>
  <si>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</si>
  <si>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</si>
  <si>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</si>
  <si>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</si>
  <si>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</si>
  <si>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</si>
  <si>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</si>
  <si>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</si>
  <si>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</si>
  <si>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</si>
  <si>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</si>
  <si>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</si>
  <si>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</si>
  <si>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</si>
  <si>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</si>
  <si>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</si>
  <si>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</si>
  <si>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</si>
  <si>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</si>
  <si>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</si>
  <si>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</si>
  <si>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575П5И1402</t>
  </si>
  <si>
    <t>Мероприятия по завершению реализации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</si>
  <si>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</si>
  <si>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</si>
  <si>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</si>
  <si>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</si>
  <si>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</si>
  <si>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126 11715030100002150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</si>
  <si>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</si>
  <si>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</si>
  <si>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</si>
  <si>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</si>
  <si>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Распределение бюджетных ассигнований бюджета поселения по разделам и подразделам классификации расходов бюджета на 2023 год и плановый период 2024 и 2025 годов.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</si>
  <si>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</si>
  <si>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</si>
  <si>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</si>
  <si>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</si>
  <si>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</si>
  <si>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</si>
  <si>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</si>
  <si>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</si>
  <si>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</si>
  <si>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</si>
  <si>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</si>
  <si>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</si>
  <si>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</si>
  <si>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</si>
  <si>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</si>
  <si>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</si>
  <si>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</si>
  <si>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</si>
  <si>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</si>
  <si>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</si>
  <si>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</si>
  <si>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</si>
  <si>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Ведомственная структура расходов местного бюджета на 2023 год и на плановый период 2024 и 2025 годов</t>
  </si>
  <si>
    <t>Приложение 7</t>
  </si>
  <si>
    <t>к решению Совета депутатов</t>
  </si>
  <si>
    <t>Наименование кода дохода бюджета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</si>
  <si>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</si>
  <si>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</si>
  <si>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</si>
  <si>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</si>
  <si>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Поступление доходов в местный бюджет по кодам видов доходов, под видов доходов на 2023 год и на плановый период 2024 и 2025 годов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</si>
  <si>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2023 год и плановый период 2024 и 2025 годов</t>
  </si>
  <si>
    <t>Центральный аппарат</t>
  </si>
  <si>
    <t>Аппарат контрольно-счетного органа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</si>
  <si>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</si>
  <si>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</si>
  <si>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</si>
  <si>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</si>
  <si>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</si>
  <si>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</si>
  <si>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Обеспечение мероприятий по модернизации систем коммунальной инфраструктуры за счет средств, поступивших от публично-правовой компании «Фонд развития территорий»</t>
  </si>
  <si>
    <t>Обеспечение мероприятий по модернизации систем коммунальной инфраструктуры</t>
  </si>
  <si>
    <t>126 20220303100000150</t>
  </si>
  <si>
    <t>126 20220300100000150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</si>
  <si>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</si>
  <si>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</t>
  </si>
  <si>
    <t>Возмещение судебных издержек истам</t>
  </si>
  <si>
    <t>Непрограммное направление расходов (непрограммные мероприятия)</t>
  </si>
  <si>
    <t>Субсидии бюджетам сельских поселений на обеспечение мероприятий 
по модернизации систем коммунальной инфраструктуры за счет средств бюджетов</t>
  </si>
  <si>
    <t xml:space="preserve">Субсидии бюджетам сельских поселений на обеспечение мероприятий 
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 </t>
  </si>
  <si>
    <t>57406S9605</t>
  </si>
  <si>
    <t>Обеспечение мероприятий по модернизации систем коммунальной инфраструктуры за счет средств местного бюджета</t>
  </si>
  <si>
    <t>000 20220303000000150</t>
  </si>
  <si>
    <t>000 20220300000000150</t>
  </si>
  <si>
    <t>Субсидии бюджетам муниипальных образований на обеспечение мероприятий по модернизации систем коммунальной инфраструктуры за счет средств бюджетов</t>
  </si>
  <si>
    <t>000 20220000000000150</t>
  </si>
  <si>
    <t>Прочие непрограммные мероприятия</t>
  </si>
  <si>
    <t xml:space="preserve">ИТОГО </t>
  </si>
  <si>
    <t>Субсидии бюджетам муниипальных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жилищно-коммунвльного хозяйства</t>
  </si>
  <si>
    <t>от 02.08.2023 №132</t>
  </si>
  <si>
    <t>от 02.08.2023 № 132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</si>
</sst>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  <numFmt numFmtId="173" formatCode="#,##0.00_ ;[Red]\-#,##0.00\ 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13">
    <xf numFmtId="0" fontId="0" fillId="0" borderId="0" xfId="0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14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71" fontId="5" fillId="0" borderId="0" xfId="2" applyNumberFormat="1" applyFont="1" applyFill="1" applyAlignment="1" applyProtection="1"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horizontal="right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49" fontId="24" fillId="2" borderId="7" xfId="0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horizontal="left" vertical="top" wrapText="1"/>
    </xf>
    <xf numFmtId="49" fontId="2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left" wrapText="1"/>
    </xf>
    <xf numFmtId="49" fontId="25" fillId="2" borderId="7" xfId="0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horizontal="left" wrapText="1"/>
    </xf>
    <xf numFmtId="0" fontId="23" fillId="2" borderId="7" xfId="0" applyFont="1" applyFill="1" applyBorder="1" applyAlignment="1">
      <alignment wrapText="1"/>
    </xf>
    <xf numFmtId="4" fontId="24" fillId="2" borderId="7" xfId="0" applyNumberFormat="1" applyFont="1" applyFill="1" applyBorder="1" applyAlignment="1">
      <alignment horizontal="center" vertical="center"/>
    </xf>
    <xf numFmtId="170" fontId="23" fillId="2" borderId="7" xfId="0" applyNumberFormat="1" applyFont="1" applyFill="1" applyBorder="1" applyAlignment="1">
      <alignment horizontal="center" vertical="center"/>
    </xf>
    <xf numFmtId="170" fontId="23" fillId="2" borderId="7" xfId="0" applyNumberFormat="1" applyFont="1" applyFill="1" applyBorder="1" applyAlignment="1">
      <alignment horizontal="center" vertical="center" wrapText="1"/>
    </xf>
    <xf numFmtId="172" fontId="23" fillId="2" borderId="7" xfId="4" applyNumberFormat="1" applyFont="1" applyFill="1" applyBorder="1" applyAlignment="1">
      <alignment horizontal="center" vertical="center" wrapText="1"/>
    </xf>
    <xf numFmtId="172" fontId="26" fillId="2" borderId="7" xfId="4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wrapText="1"/>
    </xf>
    <xf numFmtId="0" fontId="18" fillId="2" borderId="8" xfId="2" applyFont="1" applyFill="1" applyBorder="1" applyAlignment="1">
      <alignment horizontal="left" vertical="top" wrapText="1"/>
    </xf>
    <xf numFmtId="166" fontId="18" fillId="2" borderId="8" xfId="2" applyNumberFormat="1" applyFont="1" applyFill="1" applyBorder="1" applyAlignment="1">
      <alignment horizontal="right" wrapText="1"/>
    </xf>
    <xf numFmtId="166" fontId="18" fillId="2" borderId="7" xfId="2" applyNumberFormat="1" applyFont="1" applyFill="1" applyBorder="1" applyAlignment="1">
      <alignment horizontal="right" wrapText="1"/>
    </xf>
    <xf numFmtId="166" fontId="18" fillId="2" borderId="9" xfId="2" applyNumberFormat="1" applyFont="1" applyFill="1" applyBorder="1" applyAlignment="1">
      <alignment horizontal="right" wrapText="1"/>
    </xf>
    <xf numFmtId="49" fontId="18" fillId="2" borderId="7" xfId="2" applyNumberFormat="1" applyFont="1" applyFill="1" applyBorder="1" applyAlignment="1">
      <alignment horizontal="center" wrapText="1"/>
    </xf>
    <xf numFmtId="4" fontId="11" fillId="2" borderId="7" xfId="0" applyNumberFormat="1" applyFont="1" applyFill="1" applyBorder="1" applyAlignment="1">
      <alignment horizontal="right" wrapText="1"/>
    </xf>
    <xf numFmtId="4" fontId="11" fillId="2" borderId="7" xfId="0" applyNumberFormat="1" applyFont="1" applyFill="1" applyBorder="1" applyAlignment="1">
      <alignment horizontal="right" vertical="top" wrapText="1"/>
    </xf>
    <xf numFmtId="0" fontId="24" fillId="2" borderId="7" xfId="0" applyNumberFormat="1" applyFont="1" applyFill="1" applyBorder="1" applyAlignment="1">
      <alignment horizontal="center"/>
    </xf>
    <xf numFmtId="164" fontId="24" fillId="2" borderId="7" xfId="4" applyNumberFormat="1" applyFont="1" applyFill="1" applyBorder="1" applyAlignment="1">
      <alignment horizontal="center" vertical="center"/>
    </xf>
    <xf numFmtId="0" fontId="2" fillId="2" borderId="0" xfId="1" applyFont="1" applyFill="1"/>
    <xf numFmtId="171" fontId="16" fillId="2" borderId="7" xfId="2" applyNumberFormat="1" applyFont="1" applyFill="1" applyBorder="1" applyAlignment="1" applyProtection="1">
      <alignment horizontal="right" vertical="top"/>
      <protection hidden="1"/>
    </xf>
    <xf numFmtId="4" fontId="11" fillId="2" borderId="9" xfId="0" applyNumberFormat="1" applyFont="1" applyFill="1" applyBorder="1" applyAlignment="1">
      <alignment horizontal="right" wrapText="1"/>
    </xf>
    <xf numFmtId="4" fontId="11" fillId="2" borderId="9" xfId="0" applyNumberFormat="1" applyFont="1" applyFill="1" applyBorder="1" applyAlignment="1">
      <alignment horizontal="right" vertical="top" wrapText="1"/>
    </xf>
    <xf numFmtId="3" fontId="11" fillId="2" borderId="11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166" fontId="18" fillId="2" borderId="7" xfId="2" applyNumberFormat="1" applyFont="1" applyFill="1" applyBorder="1" applyAlignment="1">
      <alignment horizontal="right" vertical="top" wrapText="1"/>
    </xf>
    <xf numFmtId="166" fontId="18" fillId="2" borderId="9" xfId="2" applyNumberFormat="1" applyFont="1" applyFill="1" applyBorder="1" applyAlignment="1">
      <alignment horizontal="right" vertical="top" wrapText="1"/>
    </xf>
    <xf numFmtId="0" fontId="18" fillId="2" borderId="7" xfId="2" applyFont="1" applyFill="1" applyBorder="1" applyAlignment="1">
      <alignment horizontal="left" vertical="top" wrapText="1"/>
    </xf>
    <xf numFmtId="0" fontId="18" fillId="2" borderId="10" xfId="2" applyFont="1" applyFill="1" applyBorder="1" applyAlignment="1">
      <alignment horizontal="center" wrapText="1"/>
    </xf>
    <xf numFmtId="0" fontId="18" fillId="2" borderId="19" xfId="2" applyFont="1" applyFill="1" applyBorder="1" applyAlignment="1">
      <alignment horizontal="left" vertical="top" wrapText="1"/>
    </xf>
    <xf numFmtId="166" fontId="18" fillId="2" borderId="19" xfId="2" applyNumberFormat="1" applyFont="1" applyFill="1" applyBorder="1" applyAlignment="1">
      <alignment horizontal="right" wrapText="1"/>
    </xf>
    <xf numFmtId="166" fontId="18" fillId="2" borderId="10" xfId="2" applyNumberFormat="1" applyFont="1" applyFill="1" applyBorder="1" applyAlignment="1">
      <alignment horizontal="right" wrapText="1"/>
    </xf>
    <xf numFmtId="166" fontId="18" fillId="2" borderId="12" xfId="2" applyNumberFormat="1" applyFont="1" applyFill="1" applyBorder="1" applyAlignment="1">
      <alignment horizontal="right" wrapText="1"/>
    </xf>
    <xf numFmtId="0" fontId="31" fillId="2" borderId="20" xfId="2" applyFont="1" applyFill="1" applyBorder="1" applyAlignment="1">
      <alignment horizontal="center" wrapText="1"/>
    </xf>
    <xf numFmtId="0" fontId="31" fillId="2" borderId="13" xfId="2" applyFont="1" applyFill="1" applyBorder="1" applyAlignment="1">
      <alignment horizontal="left" vertical="top" wrapText="1"/>
    </xf>
    <xf numFmtId="166" fontId="31" fillId="2" borderId="13" xfId="2" applyNumberFormat="1" applyFont="1" applyFill="1" applyBorder="1" applyAlignment="1">
      <alignment horizontal="right" vertical="top" wrapText="1"/>
    </xf>
    <xf numFmtId="0" fontId="31" fillId="2" borderId="10" xfId="2" applyFont="1" applyFill="1" applyBorder="1" applyAlignment="1">
      <alignment horizontal="left" vertical="top" wrapText="1"/>
    </xf>
    <xf numFmtId="166" fontId="31" fillId="2" borderId="10" xfId="2" applyNumberFormat="1" applyFont="1" applyFill="1" applyBorder="1" applyAlignment="1">
      <alignment horizontal="right" vertical="top" wrapText="1"/>
    </xf>
    <xf numFmtId="0" fontId="31" fillId="2" borderId="19" xfId="2" applyFont="1" applyFill="1" applyBorder="1" applyAlignment="1">
      <alignment horizontal="right" vertical="top" wrapText="1"/>
    </xf>
    <xf numFmtId="0" fontId="18" fillId="2" borderId="8" xfId="2" applyFont="1" applyFill="1" applyBorder="1" applyAlignment="1">
      <alignment horizontal="right" vertical="top" wrapText="1"/>
    </xf>
    <xf numFmtId="49" fontId="18" fillId="2" borderId="8" xfId="2" applyNumberFormat="1" applyFont="1" applyFill="1" applyBorder="1" applyAlignment="1">
      <alignment horizontal="right" vertical="top" wrapText="1"/>
    </xf>
    <xf numFmtId="0" fontId="18" fillId="2" borderId="8" xfId="0" applyFont="1" applyFill="1" applyBorder="1" applyAlignment="1">
      <alignment horizontal="left" vertical="top" wrapText="1"/>
    </xf>
    <xf numFmtId="171" fontId="16" fillId="2" borderId="9" xfId="2" applyNumberFormat="1" applyFont="1" applyFill="1" applyBorder="1" applyAlignment="1" applyProtection="1">
      <alignment horizontal="right" vertical="top"/>
      <protection hidden="1"/>
    </xf>
    <xf numFmtId="0" fontId="16" fillId="2" borderId="19" xfId="1" applyFont="1" applyFill="1" applyBorder="1" applyAlignment="1" applyProtection="1">
      <alignment horizontal="left" vertical="top" wrapText="1"/>
      <protection hidden="1"/>
    </xf>
    <xf numFmtId="0" fontId="17" fillId="2" borderId="10" xfId="1" applyNumberFormat="1" applyFont="1" applyFill="1" applyBorder="1" applyAlignment="1" applyProtection="1">
      <alignment horizontal="right" vertical="top" wrapText="1"/>
      <protection hidden="1"/>
    </xf>
    <xf numFmtId="49" fontId="17" fillId="2" borderId="10" xfId="1" applyNumberFormat="1" applyFont="1" applyFill="1" applyBorder="1" applyAlignment="1" applyProtection="1">
      <alignment horizontal="right" vertical="top" wrapText="1"/>
      <protection hidden="1"/>
    </xf>
    <xf numFmtId="169" fontId="17" fillId="2" borderId="10" xfId="1" applyNumberFormat="1" applyFont="1" applyFill="1" applyBorder="1" applyAlignment="1" applyProtection="1">
      <alignment horizontal="right" vertical="top" wrapText="1"/>
      <protection hidden="1"/>
    </xf>
    <xf numFmtId="167" fontId="17" fillId="2" borderId="10" xfId="1" applyNumberFormat="1" applyFont="1" applyFill="1" applyBorder="1" applyAlignment="1" applyProtection="1">
      <alignment horizontal="right" vertical="top" wrapText="1"/>
      <protection hidden="1"/>
    </xf>
    <xf numFmtId="4" fontId="17" fillId="2" borderId="10" xfId="1" applyNumberFormat="1" applyFont="1" applyFill="1" applyBorder="1" applyAlignment="1" applyProtection="1">
      <alignment horizontal="right" vertical="top" wrapText="1"/>
      <protection hidden="1"/>
    </xf>
    <xf numFmtId="4" fontId="17" fillId="2" borderId="12" xfId="1" applyNumberFormat="1" applyFont="1" applyFill="1" applyBorder="1" applyAlignment="1" applyProtection="1">
      <alignment horizontal="right" vertical="top" wrapText="1"/>
      <protection hidden="1"/>
    </xf>
    <xf numFmtId="0" fontId="16" fillId="2" borderId="8" xfId="1" applyNumberFormat="1" applyFont="1" applyFill="1" applyBorder="1" applyAlignment="1" applyProtection="1">
      <alignment horizontal="left" vertical="top" wrapText="1"/>
      <protection hidden="1"/>
    </xf>
    <xf numFmtId="0" fontId="17" fillId="2" borderId="7" xfId="1" applyNumberFormat="1" applyFont="1" applyFill="1" applyBorder="1" applyAlignment="1" applyProtection="1">
      <alignment horizontal="right" vertical="top" wrapText="1"/>
      <protection hidden="1"/>
    </xf>
    <xf numFmtId="168" fontId="16" fillId="2" borderId="7" xfId="1" applyNumberFormat="1" applyFont="1" applyFill="1" applyBorder="1" applyAlignment="1" applyProtection="1">
      <alignment horizontal="right" vertical="top" wrapText="1"/>
      <protection hidden="1"/>
    </xf>
    <xf numFmtId="169" fontId="16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6" fillId="2" borderId="7" xfId="1" applyNumberFormat="1" applyFont="1" applyFill="1" applyBorder="1" applyAlignment="1" applyProtection="1">
      <alignment horizontal="right" vertical="top" wrapText="1"/>
      <protection hidden="1"/>
    </xf>
    <xf numFmtId="4" fontId="16" fillId="2" borderId="7" xfId="1" applyNumberFormat="1" applyFont="1" applyFill="1" applyBorder="1" applyAlignment="1" applyProtection="1">
      <alignment horizontal="right" vertical="top"/>
      <protection hidden="1"/>
    </xf>
    <xf numFmtId="4" fontId="16" fillId="2" borderId="9" xfId="1" applyNumberFormat="1" applyFont="1" applyFill="1" applyBorder="1" applyAlignment="1" applyProtection="1">
      <alignment horizontal="right" vertical="top"/>
      <protection hidden="1"/>
    </xf>
    <xf numFmtId="0" fontId="17" fillId="2" borderId="17" xfId="1" applyNumberFormat="1" applyFont="1" applyFill="1" applyBorder="1" applyAlignment="1" applyProtection="1">
      <alignment horizontal="left" vertical="top" wrapText="1"/>
      <protection hidden="1"/>
    </xf>
    <xf numFmtId="0" fontId="17" fillId="2" borderId="11" xfId="1" applyNumberFormat="1" applyFont="1" applyFill="1" applyBorder="1" applyAlignment="1" applyProtection="1">
      <alignment horizontal="right" vertical="top" wrapText="1"/>
      <protection hidden="1"/>
    </xf>
    <xf numFmtId="0" fontId="16" fillId="2" borderId="11" xfId="1" applyNumberFormat="1" applyFont="1" applyFill="1" applyBorder="1" applyAlignment="1" applyProtection="1">
      <alignment horizontal="right" vertical="top" wrapText="1"/>
      <protection hidden="1"/>
    </xf>
    <xf numFmtId="4" fontId="17" fillId="2" borderId="11" xfId="1" applyNumberFormat="1" applyFont="1" applyFill="1" applyBorder="1" applyAlignment="1" applyProtection="1">
      <alignment horizontal="right" vertical="top"/>
      <protection hidden="1"/>
    </xf>
    <xf numFmtId="0" fontId="16" fillId="0" borderId="0" xfId="0" applyFont="1" applyAlignment="1">
      <alignment horizontal="right" vertical="center"/>
    </xf>
    <xf numFmtId="0" fontId="37" fillId="2" borderId="8" xfId="0" applyFont="1" applyFill="1" applyBorder="1" applyAlignment="1">
      <alignment horizontal="justify" vertical="center"/>
    </xf>
    <xf numFmtId="49" fontId="16" fillId="2" borderId="7" xfId="0" applyNumberFormat="1" applyFont="1" applyFill="1" applyBorder="1" applyAlignment="1">
      <alignment horizontal="center" vertical="center"/>
    </xf>
    <xf numFmtId="4" fontId="16" fillId="2" borderId="7" xfId="0" applyNumberFormat="1" applyFont="1" applyFill="1" applyBorder="1"/>
    <xf numFmtId="4" fontId="16" fillId="2" borderId="9" xfId="0" applyNumberFormat="1" applyFont="1" applyFill="1" applyBorder="1"/>
    <xf numFmtId="49" fontId="17" fillId="2" borderId="11" xfId="0" applyNumberFormat="1" applyFont="1" applyFill="1" applyBorder="1" applyAlignment="1">
      <alignment horizontal="center" vertical="center"/>
    </xf>
    <xf numFmtId="4" fontId="17" fillId="2" borderId="11" xfId="0" applyNumberFormat="1" applyFont="1" applyFill="1" applyBorder="1"/>
    <xf numFmtId="0" fontId="17" fillId="2" borderId="20" xfId="1" applyNumberFormat="1" applyFont="1" applyFill="1" applyBorder="1" applyAlignment="1" applyProtection="1">
      <alignment horizontal="center" vertical="justify"/>
      <protection hidden="1"/>
    </xf>
    <xf numFmtId="0" fontId="17" fillId="2" borderId="13" xfId="1" applyNumberFormat="1" applyFont="1" applyFill="1" applyBorder="1" applyAlignment="1" applyProtection="1">
      <alignment horizontal="center" vertical="top" wrapText="1"/>
      <protection hidden="1"/>
    </xf>
    <xf numFmtId="0" fontId="17" fillId="2" borderId="21" xfId="1" applyNumberFormat="1" applyFont="1" applyFill="1" applyBorder="1" applyAlignment="1" applyProtection="1">
      <alignment horizontal="center" vertical="top" wrapText="1"/>
      <protection hidden="1"/>
    </xf>
    <xf numFmtId="0" fontId="16" fillId="2" borderId="20" xfId="1" applyNumberFormat="1" applyFont="1" applyFill="1" applyBorder="1" applyAlignment="1" applyProtection="1">
      <alignment horizontal="center"/>
      <protection hidden="1"/>
    </xf>
    <xf numFmtId="169" fontId="17" fillId="2" borderId="7" xfId="1" applyNumberFormat="1" applyFont="1" applyFill="1" applyBorder="1" applyAlignment="1" applyProtection="1">
      <alignment horizontal="right" vertical="top" wrapText="1"/>
      <protection hidden="1"/>
    </xf>
    <xf numFmtId="49" fontId="16" fillId="2" borderId="7" xfId="1" applyNumberFormat="1" applyFont="1" applyFill="1" applyBorder="1" applyAlignment="1" applyProtection="1">
      <alignment horizontal="right" vertical="top" wrapText="1"/>
      <protection hidden="1"/>
    </xf>
    <xf numFmtId="2" fontId="16" fillId="2" borderId="7" xfId="1" applyNumberFormat="1" applyFont="1" applyFill="1" applyBorder="1" applyAlignment="1" applyProtection="1">
      <alignment horizontal="right" vertical="top" wrapText="1"/>
      <protection hidden="1"/>
    </xf>
    <xf numFmtId="0" fontId="16" fillId="2" borderId="8" xfId="1" applyFont="1" applyFill="1" applyBorder="1" applyAlignment="1" applyProtection="1">
      <alignment horizontal="left" vertical="top" wrapText="1"/>
      <protection hidden="1"/>
    </xf>
    <xf numFmtId="168" fontId="33" fillId="2" borderId="7" xfId="0" applyNumberFormat="1" applyFont="1" applyFill="1" applyBorder="1" applyAlignment="1">
      <alignment horizontal="right" vertical="top" wrapText="1"/>
    </xf>
    <xf numFmtId="4" fontId="33" fillId="2" borderId="7" xfId="0" applyNumberFormat="1" applyFont="1" applyFill="1" applyBorder="1" applyAlignment="1">
      <alignment vertical="top" wrapText="1"/>
    </xf>
    <xf numFmtId="0" fontId="32" fillId="2" borderId="11" xfId="0" applyFont="1" applyFill="1" applyBorder="1" applyAlignment="1">
      <alignment horizontal="right" vertical="top" wrapText="1"/>
    </xf>
    <xf numFmtId="168" fontId="33" fillId="2" borderId="7" xfId="0" applyNumberFormat="1" applyFont="1" applyFill="1" applyBorder="1" applyAlignment="1">
      <alignment vertical="top" wrapText="1"/>
    </xf>
    <xf numFmtId="169" fontId="16" fillId="2" borderId="7" xfId="1" applyNumberFormat="1" applyFont="1" applyFill="1" applyBorder="1" applyAlignment="1" applyProtection="1">
      <alignment vertical="top" wrapText="1"/>
      <protection hidden="1"/>
    </xf>
    <xf numFmtId="167" fontId="16" fillId="2" borderId="7" xfId="1" applyNumberFormat="1" applyFont="1" applyFill="1" applyBorder="1" applyAlignment="1" applyProtection="1">
      <alignment vertical="top" wrapText="1"/>
      <protection hidden="1"/>
    </xf>
    <xf numFmtId="4" fontId="32" fillId="2" borderId="11" xfId="0" applyNumberFormat="1" applyFont="1" applyFill="1" applyBorder="1" applyAlignment="1">
      <alignment vertical="top" wrapText="1"/>
    </xf>
    <xf numFmtId="0" fontId="32" fillId="2" borderId="17" xfId="0" applyFont="1" applyFill="1" applyBorder="1" applyAlignment="1">
      <alignment horizontal="left" vertical="top" wrapText="1"/>
    </xf>
    <xf numFmtId="4" fontId="23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16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top" wrapText="1"/>
    </xf>
    <xf numFmtId="49" fontId="11" fillId="2" borderId="17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top" wrapText="1"/>
    </xf>
    <xf numFmtId="0" fontId="31" fillId="2" borderId="8" xfId="2" applyFont="1" applyFill="1" applyBorder="1" applyAlignment="1">
      <alignment horizontal="left" vertical="top" wrapText="1"/>
    </xf>
    <xf numFmtId="49" fontId="17" fillId="2" borderId="7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/>
    <xf numFmtId="4" fontId="17" fillId="2" borderId="9" xfId="0" applyNumberFormat="1" applyFont="1" applyFill="1" applyBorder="1"/>
    <xf numFmtId="0" fontId="37" fillId="2" borderId="8" xfId="0" applyFont="1" applyFill="1" applyBorder="1" applyAlignment="1">
      <alignment horizontal="justify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9" fontId="17" fillId="2" borderId="8" xfId="1" applyNumberFormat="1" applyFont="1" applyFill="1" applyBorder="1" applyAlignment="1" applyProtection="1">
      <alignment horizontal="left" vertical="top" wrapText="1"/>
      <protection hidden="1"/>
    </xf>
    <xf numFmtId="170" fontId="37" fillId="2" borderId="8" xfId="0" applyNumberFormat="1" applyFont="1" applyFill="1" applyBorder="1" applyAlignment="1">
      <alignment horizontal="justify" vertical="top" wrapText="1"/>
    </xf>
    <xf numFmtId="49" fontId="16" fillId="2" borderId="7" xfId="0" applyNumberFormat="1" applyFont="1" applyFill="1" applyBorder="1" applyAlignment="1">
      <alignment horizontal="center" vertical="top" wrapText="1"/>
    </xf>
    <xf numFmtId="167" fontId="17" fillId="2" borderId="8" xfId="1" applyNumberFormat="1" applyFont="1" applyFill="1" applyBorder="1" applyAlignment="1" applyProtection="1">
      <alignment horizontal="left" vertical="top" wrapText="1"/>
      <protection hidden="1"/>
    </xf>
    <xf numFmtId="49" fontId="17" fillId="2" borderId="7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 vertical="center" wrapText="1"/>
    </xf>
    <xf numFmtId="0" fontId="27" fillId="2" borderId="0" xfId="0" applyFont="1" applyFill="1" applyBorder="1" applyAlignment="1">
      <alignment horizontal="right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right" vertical="center" wrapText="1"/>
    </xf>
    <xf numFmtId="0" fontId="32" fillId="2" borderId="8" xfId="0" applyFont="1" applyFill="1" applyBorder="1" applyAlignment="1">
      <alignment horizontal="left" vertical="top" wrapText="1"/>
    </xf>
    <xf numFmtId="168" fontId="32" fillId="2" borderId="7" xfId="0" applyNumberFormat="1" applyFont="1" applyFill="1" applyBorder="1" applyAlignment="1">
      <alignment vertical="top" wrapText="1"/>
    </xf>
    <xf numFmtId="169" fontId="32" fillId="2" borderId="7" xfId="0" applyNumberFormat="1" applyFont="1" applyFill="1" applyBorder="1" applyAlignment="1">
      <alignment vertical="top" wrapText="1"/>
    </xf>
    <xf numFmtId="167" fontId="32" fillId="2" borderId="7" xfId="0" applyNumberFormat="1" applyFont="1" applyFill="1" applyBorder="1" applyAlignment="1">
      <alignment vertical="top" wrapText="1"/>
    </xf>
    <xf numFmtId="4" fontId="32" fillId="2" borderId="7" xfId="0" applyNumberFormat="1" applyFont="1" applyFill="1" applyBorder="1" applyAlignment="1">
      <alignment vertical="top" wrapText="1"/>
    </xf>
    <xf numFmtId="0" fontId="37" fillId="2" borderId="8" xfId="0" applyFont="1" applyFill="1" applyBorder="1" applyAlignment="1">
      <alignment horizontal="left" vertical="top" wrapText="1"/>
    </xf>
    <xf numFmtId="0" fontId="33" fillId="2" borderId="8" xfId="0" applyFont="1" applyFill="1" applyBorder="1" applyAlignment="1">
      <alignment horizontal="left" vertical="top" wrapText="1"/>
    </xf>
    <xf numFmtId="169" fontId="33" fillId="2" borderId="7" xfId="0" applyNumberFormat="1" applyFont="1" applyFill="1" applyBorder="1" applyAlignment="1">
      <alignment vertical="top" wrapText="1"/>
    </xf>
    <xf numFmtId="167" fontId="33" fillId="2" borderId="7" xfId="0" applyNumberFormat="1" applyFont="1" applyFill="1" applyBorder="1" applyAlignment="1">
      <alignment vertical="top" wrapText="1"/>
    </xf>
    <xf numFmtId="169" fontId="17" fillId="2" borderId="7" xfId="1" applyNumberFormat="1" applyFont="1" applyFill="1" applyBorder="1" applyAlignment="1" applyProtection="1">
      <alignment vertical="top" wrapText="1"/>
      <protection hidden="1"/>
    </xf>
    <xf numFmtId="167" fontId="17" fillId="2" borderId="7" xfId="1" applyNumberFormat="1" applyFont="1" applyFill="1" applyBorder="1" applyAlignment="1" applyProtection="1">
      <alignment vertical="top" wrapText="1"/>
      <protection hidden="1"/>
    </xf>
    <xf numFmtId="0" fontId="34" fillId="2" borderId="8" xfId="0" applyFont="1" applyFill="1" applyBorder="1" applyAlignment="1">
      <alignment horizontal="left" vertical="top" wrapText="1"/>
    </xf>
    <xf numFmtId="168" fontId="34" fillId="2" borderId="7" xfId="0" applyNumberFormat="1" applyFont="1" applyFill="1" applyBorder="1" applyAlignment="1">
      <alignment vertical="top" wrapText="1"/>
    </xf>
    <xf numFmtId="169" fontId="34" fillId="2" borderId="7" xfId="0" applyNumberFormat="1" applyFont="1" applyFill="1" applyBorder="1" applyAlignment="1">
      <alignment vertical="top" wrapText="1"/>
    </xf>
    <xf numFmtId="167" fontId="34" fillId="2" borderId="7" xfId="0" applyNumberFormat="1" applyFont="1" applyFill="1" applyBorder="1" applyAlignment="1">
      <alignment vertical="top" wrapText="1"/>
    </xf>
    <xf numFmtId="170" fontId="37" fillId="2" borderId="8" xfId="0" applyNumberFormat="1" applyFont="1" applyFill="1" applyBorder="1" applyAlignment="1">
      <alignment horizontal="left" vertical="top" wrapText="1"/>
    </xf>
    <xf numFmtId="168" fontId="35" fillId="2" borderId="7" xfId="0" applyNumberFormat="1" applyFont="1" applyFill="1" applyBorder="1" applyAlignment="1">
      <alignment vertical="top" wrapText="1"/>
    </xf>
    <xf numFmtId="169" fontId="35" fillId="2" borderId="7" xfId="0" applyNumberFormat="1" applyFont="1" applyFill="1" applyBorder="1" applyAlignment="1">
      <alignment vertical="top" wrapText="1"/>
    </xf>
    <xf numFmtId="167" fontId="35" fillId="2" borderId="7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vertical="top" wrapText="1"/>
    </xf>
    <xf numFmtId="0" fontId="37" fillId="2" borderId="8" xfId="0" applyFont="1" applyFill="1" applyBorder="1" applyAlignment="1">
      <alignment horizontal="left" vertical="top"/>
    </xf>
    <xf numFmtId="0" fontId="36" fillId="2" borderId="8" xfId="0" applyFont="1" applyFill="1" applyBorder="1" applyAlignment="1">
      <alignment horizontal="left" vertical="top" wrapText="1"/>
    </xf>
    <xf numFmtId="4" fontId="34" fillId="2" borderId="7" xfId="0" applyNumberFormat="1" applyFont="1" applyFill="1" applyBorder="1" applyAlignment="1">
      <alignment vertical="top" wrapText="1"/>
    </xf>
    <xf numFmtId="4" fontId="17" fillId="2" borderId="7" xfId="1" applyNumberFormat="1" applyFont="1" applyFill="1" applyBorder="1" applyAlignment="1" applyProtection="1">
      <alignment vertical="top"/>
      <protection hidden="1"/>
    </xf>
    <xf numFmtId="168" fontId="17" fillId="2" borderId="7" xfId="1" applyNumberFormat="1" applyFont="1" applyFill="1" applyBorder="1" applyAlignment="1" applyProtection="1">
      <alignment vertical="top" wrapText="1"/>
      <protection hidden="1"/>
    </xf>
    <xf numFmtId="4" fontId="16" fillId="2" borderId="7" xfId="1" applyNumberFormat="1" applyFont="1" applyFill="1" applyBorder="1" applyAlignment="1" applyProtection="1">
      <alignment vertical="top"/>
      <protection hidden="1"/>
    </xf>
    <xf numFmtId="168" fontId="16" fillId="2" borderId="7" xfId="1" applyNumberFormat="1" applyFont="1" applyFill="1" applyBorder="1" applyAlignment="1" applyProtection="1">
      <alignment vertical="top" wrapText="1"/>
      <protection hidden="1"/>
    </xf>
    <xf numFmtId="169" fontId="33" fillId="2" borderId="7" xfId="0" applyNumberFormat="1" applyFont="1" applyFill="1" applyBorder="1" applyAlignment="1">
      <alignment horizontal="right" vertical="top" wrapText="1"/>
    </xf>
    <xf numFmtId="168" fontId="32" fillId="2" borderId="7" xfId="0" applyNumberFormat="1" applyFont="1" applyFill="1" applyBorder="1" applyAlignment="1">
      <alignment horizontal="right" vertical="top" wrapText="1"/>
    </xf>
    <xf numFmtId="169" fontId="32" fillId="2" borderId="7" xfId="0" applyNumberFormat="1" applyFont="1" applyFill="1" applyBorder="1" applyAlignment="1">
      <alignment horizontal="right" vertical="top" wrapText="1"/>
    </xf>
    <xf numFmtId="0" fontId="22" fillId="2" borderId="0" xfId="0" applyFont="1" applyFill="1" applyAlignment="1">
      <alignment horizontal="right" vertical="center" wrapText="1"/>
    </xf>
    <xf numFmtId="0" fontId="22" fillId="2" borderId="0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168" fontId="17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7" fillId="2" borderId="7" xfId="1" applyNumberFormat="1" applyFont="1" applyFill="1" applyBorder="1" applyAlignment="1" applyProtection="1">
      <alignment horizontal="right" vertical="top" wrapText="1"/>
      <protection hidden="1"/>
    </xf>
    <xf numFmtId="4" fontId="17" fillId="2" borderId="7" xfId="1" applyNumberFormat="1" applyFont="1" applyFill="1" applyBorder="1" applyAlignment="1" applyProtection="1">
      <alignment horizontal="right" vertical="top" wrapText="1"/>
      <protection hidden="1"/>
    </xf>
    <xf numFmtId="4" fontId="16" fillId="2" borderId="7" xfId="1" applyNumberFormat="1" applyFont="1" applyFill="1" applyBorder="1" applyAlignment="1" applyProtection="1">
      <alignment horizontal="right" vertical="top" wrapText="1"/>
      <protection hidden="1"/>
    </xf>
    <xf numFmtId="4" fontId="16" fillId="2" borderId="9" xfId="1" applyNumberFormat="1" applyFont="1" applyFill="1" applyBorder="1" applyAlignment="1" applyProtection="1">
      <alignment horizontal="right" vertical="top" wrapText="1"/>
      <protection hidden="1"/>
    </xf>
    <xf numFmtId="0" fontId="37" fillId="2" borderId="8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6" fillId="2" borderId="8" xfId="1" applyNumberFormat="1" applyFont="1" applyFill="1" applyBorder="1" applyAlignment="1" applyProtection="1">
      <alignment horizontal="left" vertical="top" wrapText="1"/>
      <protection hidden="1"/>
    </xf>
    <xf numFmtId="49" fontId="37" fillId="2" borderId="8" xfId="1" applyNumberFormat="1" applyFont="1" applyFill="1" applyBorder="1" applyAlignment="1" applyProtection="1">
      <alignment horizontal="left" vertical="top" wrapText="1"/>
      <protection hidden="1"/>
    </xf>
    <xf numFmtId="168" fontId="34" fillId="2" borderId="7" xfId="1" applyNumberFormat="1" applyFont="1" applyFill="1" applyBorder="1" applyAlignment="1" applyProtection="1">
      <alignment horizontal="right" vertical="top" wrapText="1"/>
      <protection hidden="1"/>
    </xf>
    <xf numFmtId="4" fontId="17" fillId="2" borderId="7" xfId="1" applyNumberFormat="1" applyFont="1" applyFill="1" applyBorder="1" applyAlignment="1" applyProtection="1">
      <alignment horizontal="right" vertical="top"/>
      <protection hidden="1"/>
    </xf>
    <xf numFmtId="4" fontId="17" fillId="2" borderId="9" xfId="1" applyNumberFormat="1" applyFont="1" applyFill="1" applyBorder="1" applyAlignment="1" applyProtection="1">
      <alignment horizontal="right" vertical="top"/>
      <protection hidden="1"/>
    </xf>
    <xf numFmtId="167" fontId="37" fillId="2" borderId="8" xfId="1" applyNumberFormat="1" applyFont="1" applyFill="1" applyBorder="1" applyAlignment="1" applyProtection="1">
      <alignment horizontal="left" vertical="top" wrapText="1"/>
      <protection hidden="1"/>
    </xf>
    <xf numFmtId="0" fontId="16" fillId="2" borderId="8" xfId="2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7" fillId="2" borderId="15" xfId="1" applyNumberFormat="1" applyFont="1" applyFill="1" applyBorder="1" applyAlignment="1" applyProtection="1">
      <alignment horizontal="right" vertical="top" wrapText="1"/>
      <protection hidden="1"/>
    </xf>
    <xf numFmtId="0" fontId="17" fillId="2" borderId="16" xfId="1" applyNumberFormat="1" applyFont="1" applyFill="1" applyBorder="1" applyAlignment="1" applyProtection="1">
      <alignment horizontal="right" vertical="top" wrapText="1"/>
      <protection hidden="1"/>
    </xf>
    <xf numFmtId="0" fontId="16" fillId="2" borderId="7" xfId="1" applyNumberFormat="1" applyFont="1" applyFill="1" applyBorder="1" applyAlignment="1" applyProtection="1">
      <alignment horizontal="center" wrapText="1"/>
      <protection hidden="1"/>
    </xf>
    <xf numFmtId="0" fontId="16" fillId="2" borderId="9" xfId="1" applyNumberFormat="1" applyFont="1" applyFill="1" applyBorder="1" applyAlignment="1" applyProtection="1">
      <alignment horizontal="center" wrapText="1"/>
      <protection hidden="1"/>
    </xf>
    <xf numFmtId="49" fontId="17" fillId="2" borderId="7" xfId="1" applyNumberFormat="1" applyFont="1" applyFill="1" applyBorder="1" applyAlignment="1" applyProtection="1">
      <alignment horizontal="right" vertical="top" wrapText="1"/>
      <protection hidden="1"/>
    </xf>
    <xf numFmtId="2" fontId="17" fillId="2" borderId="7" xfId="1" applyNumberFormat="1" applyFont="1" applyFill="1" applyBorder="1" applyAlignment="1" applyProtection="1">
      <alignment horizontal="right" vertical="top" wrapText="1"/>
      <protection hidden="1"/>
    </xf>
    <xf numFmtId="2" fontId="16" fillId="2" borderId="9" xfId="1" applyNumberFormat="1" applyFont="1" applyFill="1" applyBorder="1" applyAlignment="1" applyProtection="1">
      <alignment horizontal="right" vertical="top" wrapText="1"/>
      <protection hidden="1"/>
    </xf>
    <xf numFmtId="2" fontId="17" fillId="2" borderId="9" xfId="1" applyNumberFormat="1" applyFont="1" applyFill="1" applyBorder="1" applyAlignment="1" applyProtection="1">
      <alignment horizontal="right" vertical="top" wrapText="1"/>
      <protection hidden="1"/>
    </xf>
    <xf numFmtId="0" fontId="16" fillId="2" borderId="22" xfId="1" applyNumberFormat="1" applyFont="1" applyFill="1" applyBorder="1" applyAlignment="1" applyProtection="1">
      <alignment horizontal="left" vertical="top" wrapText="1"/>
      <protection hidden="1"/>
    </xf>
    <xf numFmtId="169" fontId="16" fillId="2" borderId="23" xfId="1" applyNumberFormat="1" applyFont="1" applyFill="1" applyBorder="1" applyAlignment="1" applyProtection="1">
      <alignment horizontal="right" vertical="top" wrapText="1"/>
      <protection hidden="1"/>
    </xf>
    <xf numFmtId="49" fontId="16" fillId="2" borderId="23" xfId="1" applyNumberFormat="1" applyFont="1" applyFill="1" applyBorder="1" applyAlignment="1" applyProtection="1">
      <alignment horizontal="right" vertical="top" wrapText="1"/>
      <protection hidden="1"/>
    </xf>
    <xf numFmtId="4" fontId="16" fillId="2" borderId="23" xfId="1" applyNumberFormat="1" applyFont="1" applyFill="1" applyBorder="1" applyAlignment="1" applyProtection="1">
      <alignment horizontal="right" vertical="top"/>
      <protection hidden="1"/>
    </xf>
    <xf numFmtId="0" fontId="16" fillId="2" borderId="19" xfId="1" applyNumberFormat="1" applyFont="1" applyFill="1" applyBorder="1" applyAlignment="1" applyProtection="1">
      <alignment horizontal="left" vertical="top" wrapText="1"/>
      <protection hidden="1"/>
    </xf>
    <xf numFmtId="49" fontId="16" fillId="2" borderId="10" xfId="1" applyNumberFormat="1" applyFont="1" applyFill="1" applyBorder="1" applyAlignment="1" applyProtection="1">
      <alignment horizontal="right" vertical="top" wrapText="1"/>
      <protection hidden="1"/>
    </xf>
    <xf numFmtId="2" fontId="16" fillId="2" borderId="10" xfId="1" applyNumberFormat="1" applyFont="1" applyFill="1" applyBorder="1" applyAlignment="1" applyProtection="1">
      <alignment horizontal="right" vertical="top" wrapText="1"/>
      <protection hidden="1"/>
    </xf>
    <xf numFmtId="2" fontId="16" fillId="2" borderId="12" xfId="1" applyNumberFormat="1" applyFont="1" applyFill="1" applyBorder="1" applyAlignment="1" applyProtection="1">
      <alignment horizontal="right" vertical="top" wrapText="1"/>
      <protection hidden="1"/>
    </xf>
    <xf numFmtId="0" fontId="31" fillId="2" borderId="8" xfId="2" applyFont="1" applyFill="1" applyBorder="1" applyAlignment="1">
      <alignment horizontal="right" vertical="top" wrapText="1"/>
    </xf>
    <xf numFmtId="0" fontId="31" fillId="2" borderId="7" xfId="2" applyFont="1" applyFill="1" applyBorder="1" applyAlignment="1">
      <alignment horizontal="left" vertical="top" wrapText="1"/>
    </xf>
    <xf numFmtId="166" fontId="31" fillId="2" borderId="7" xfId="2" applyNumberFormat="1" applyFont="1" applyFill="1" applyBorder="1" applyAlignment="1">
      <alignment horizontal="right" vertical="top" wrapText="1"/>
    </xf>
    <xf numFmtId="49" fontId="18" fillId="2" borderId="17" xfId="2" applyNumberFormat="1" applyFont="1" applyFill="1" applyBorder="1" applyAlignment="1">
      <alignment horizontal="right" vertical="top" wrapText="1"/>
    </xf>
    <xf numFmtId="0" fontId="18" fillId="2" borderId="11" xfId="2" applyFont="1" applyFill="1" applyBorder="1" applyAlignment="1">
      <alignment horizontal="left" vertical="top" wrapText="1"/>
    </xf>
    <xf numFmtId="166" fontId="18" fillId="2" borderId="11" xfId="2" applyNumberFormat="1" applyFont="1" applyFill="1" applyBorder="1" applyAlignment="1">
      <alignment horizontal="right" vertical="top" wrapText="1"/>
    </xf>
    <xf numFmtId="166" fontId="18" fillId="2" borderId="18" xfId="2" applyNumberFormat="1" applyFont="1" applyFill="1" applyBorder="1" applyAlignment="1">
      <alignment horizontal="right" vertical="top" wrapText="1"/>
    </xf>
    <xf numFmtId="168" fontId="17" fillId="2" borderId="7" xfId="0" applyNumberFormat="1" applyFont="1" applyFill="1" applyBorder="1" applyAlignment="1">
      <alignment vertical="top" wrapText="1"/>
    </xf>
    <xf numFmtId="167" fontId="32" fillId="2" borderId="11" xfId="0" applyNumberFormat="1" applyFont="1" applyFill="1" applyBorder="1" applyAlignment="1">
      <alignment horizontal="right" vertical="top" wrapText="1"/>
    </xf>
    <xf numFmtId="169" fontId="16" fillId="2" borderId="10" xfId="1" applyNumberFormat="1" applyFont="1" applyFill="1" applyBorder="1" applyAlignment="1" applyProtection="1">
      <alignment horizontal="right" vertical="top" wrapText="1"/>
      <protection hidden="1"/>
    </xf>
    <xf numFmtId="0" fontId="16" fillId="2" borderId="24" xfId="1" applyNumberFormat="1" applyFont="1" applyFill="1" applyBorder="1" applyAlignment="1" applyProtection="1">
      <alignment horizontal="left" vertical="top" wrapText="1"/>
      <protection hidden="1"/>
    </xf>
    <xf numFmtId="169" fontId="16" fillId="2" borderId="25" xfId="1" applyNumberFormat="1" applyFont="1" applyFill="1" applyBorder="1" applyAlignment="1" applyProtection="1">
      <alignment horizontal="right" vertical="top" wrapText="1"/>
      <protection hidden="1"/>
    </xf>
    <xf numFmtId="49" fontId="16" fillId="2" borderId="7" xfId="1" applyNumberFormat="1" applyFont="1" applyFill="1" applyBorder="1" applyAlignment="1" applyProtection="1">
      <alignment horizontal="left" vertical="top" wrapText="1"/>
      <protection hidden="1"/>
    </xf>
    <xf numFmtId="49" fontId="16" fillId="2" borderId="10" xfId="1" applyNumberFormat="1" applyFont="1" applyFill="1" applyBorder="1" applyAlignment="1" applyProtection="1">
      <alignment horizontal="left" vertical="top" wrapText="1"/>
      <protection hidden="1"/>
    </xf>
    <xf numFmtId="0" fontId="16" fillId="2" borderId="7" xfId="1" applyNumberFormat="1" applyFont="1" applyFill="1" applyBorder="1" applyAlignment="1" applyProtection="1">
      <alignment horizontal="left" vertical="top" wrapText="1"/>
      <protection hidden="1"/>
    </xf>
    <xf numFmtId="2" fontId="16" fillId="2" borderId="7" xfId="0" applyNumberFormat="1" applyFont="1" applyFill="1" applyBorder="1" applyAlignment="1">
      <alignment horizontal="right"/>
    </xf>
    <xf numFmtId="0" fontId="17" fillId="2" borderId="8" xfId="1" applyNumberFormat="1" applyFont="1" applyFill="1" applyBorder="1" applyAlignment="1" applyProtection="1">
      <alignment horizontal="left" vertical="top" wrapText="1"/>
      <protection hidden="1"/>
    </xf>
    <xf numFmtId="49" fontId="17" fillId="2" borderId="23" xfId="1" applyNumberFormat="1" applyFont="1" applyFill="1" applyBorder="1" applyAlignment="1" applyProtection="1">
      <alignment horizontal="right" vertical="top" wrapText="1"/>
      <protection hidden="1"/>
    </xf>
    <xf numFmtId="2" fontId="17" fillId="2" borderId="7" xfId="0" applyNumberFormat="1" applyFont="1" applyFill="1" applyBorder="1" applyAlignment="1">
      <alignment horizontal="right"/>
    </xf>
    <xf numFmtId="0" fontId="7" fillId="2" borderId="7" xfId="1" applyNumberFormat="1" applyFont="1" applyFill="1" applyBorder="1" applyAlignment="1" applyProtection="1">
      <alignment vertical="justify"/>
      <protection hidden="1"/>
    </xf>
    <xf numFmtId="2" fontId="7" fillId="2" borderId="7" xfId="1" applyNumberFormat="1" applyFont="1" applyFill="1" applyBorder="1" applyAlignment="1" applyProtection="1">
      <alignment vertical="justify"/>
      <protection hidden="1"/>
    </xf>
    <xf numFmtId="4" fontId="2" fillId="2" borderId="0" xfId="1" applyNumberFormat="1" applyFont="1" applyFill="1" applyAlignment="1">
      <alignment wrapText="1"/>
    </xf>
    <xf numFmtId="173" fontId="2" fillId="2" borderId="0" xfId="1" applyNumberFormat="1" applyFont="1" applyFill="1"/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23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0" fillId="0" borderId="0" xfId="0" applyAlignment="1">
      <alignment vertic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>
      <alignment horizontal="right" vertical="center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D5F4FF"/>
      <color rgb="FFAFEAFF"/>
      <color rgb="FF9CC3E6"/>
      <color rgb="FF7DFFB8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35"/>
  <sheetViews>
    <sheetView tabSelected="1" zoomScale="90" zoomScaleNormal="90" workbookViewId="0">
      <selection activeCell="D5" sqref="D5"/>
    </sheetView>
  </sheetViews>
  <sheetFormatPr defaultColWidth="9.140625" defaultRowHeight="12.75"/>
  <cols>
    <col min="1" max="1" width="35.28515625" style="124" customWidth="1"/>
    <col min="2" max="2" width="59.42578125" style="124" customWidth="1"/>
    <col min="3" max="3" width="16.42578125" style="124" customWidth="1"/>
    <col min="4" max="4" width="17" style="124" customWidth="1"/>
    <col min="5" max="5" width="15.85546875" style="124" customWidth="1"/>
    <col min="6" max="16384" width="9.140625" style="124"/>
  </cols>
  <sheetData>
    <row r="1" spans="1:5" ht="18.75">
      <c r="C1" s="125"/>
      <c r="D1" s="125"/>
      <c r="E1" s="126" t="s">
        <v>68</v>
      </c>
    </row>
    <row r="2" spans="1:5" ht="18.75">
      <c r="C2" s="125"/>
      <c r="D2" s="125"/>
      <c r="E2" s="126" t="s">
        <v>401</v>
      </c>
    </row>
    <row r="3" spans="1:5" ht="18.75">
      <c r="C3" s="125"/>
      <c r="D3" s="125"/>
      <c r="E3" s="126" t="s">
        <v>278</v>
      </c>
    </row>
    <row r="4" spans="1:5" ht="18.75">
      <c r="C4" s="125"/>
      <c r="D4" s="306" t="s">
        <v>437</v>
      </c>
      <c r="E4" s="308"/>
    </row>
    <row r="6" spans="1:5" ht="18.75">
      <c r="A6" s="293" t="s">
        <v>69</v>
      </c>
      <c r="B6" s="294"/>
      <c r="C6" s="294"/>
      <c r="D6" s="294"/>
      <c r="E6" s="294"/>
    </row>
    <row r="7" spans="1:5" ht="18.75">
      <c r="A7" s="295" t="s">
        <v>279</v>
      </c>
      <c r="B7" s="295"/>
      <c r="C7" s="295"/>
      <c r="D7" s="295"/>
      <c r="E7" s="295"/>
    </row>
    <row r="8" spans="1:5" ht="15.75">
      <c r="A8" s="127"/>
      <c r="B8" s="128"/>
      <c r="C8" s="128"/>
      <c r="D8" s="128"/>
      <c r="E8" s="129" t="s">
        <v>56</v>
      </c>
    </row>
    <row r="9" spans="1:5" ht="16.5" thickBot="1">
      <c r="A9" s="127"/>
      <c r="B9" s="128"/>
      <c r="C9" s="128"/>
      <c r="D9" s="128"/>
      <c r="E9" s="128"/>
    </row>
    <row r="10" spans="1:5" ht="94.5">
      <c r="A10" s="130" t="s">
        <v>70</v>
      </c>
      <c r="B10" s="131" t="s">
        <v>71</v>
      </c>
      <c r="C10" s="131" t="s">
        <v>190</v>
      </c>
      <c r="D10" s="131" t="s">
        <v>261</v>
      </c>
      <c r="E10" s="132" t="s">
        <v>280</v>
      </c>
    </row>
    <row r="11" spans="1:5" ht="31.5">
      <c r="A11" s="133" t="s">
        <v>318</v>
      </c>
      <c r="B11" s="134" t="s">
        <v>328</v>
      </c>
      <c r="C11" s="54">
        <f>C12</f>
        <v>922938.6099999994</v>
      </c>
      <c r="D11" s="54">
        <f>D12</f>
        <v>0</v>
      </c>
      <c r="E11" s="60">
        <f>E12</f>
        <v>0</v>
      </c>
    </row>
    <row r="12" spans="1:5" ht="31.5">
      <c r="A12" s="133" t="s">
        <v>319</v>
      </c>
      <c r="B12" s="134" t="s">
        <v>375</v>
      </c>
      <c r="C12" s="54">
        <f>C13+C19</f>
        <v>922938.6099999994</v>
      </c>
      <c r="D12" s="54">
        <f>D13+D19</f>
        <v>0</v>
      </c>
      <c r="E12" s="60">
        <f>E13+E19</f>
        <v>0</v>
      </c>
    </row>
    <row r="13" spans="1:5" ht="15.75">
      <c r="A13" s="133" t="s">
        <v>320</v>
      </c>
      <c r="B13" s="134" t="s">
        <v>73</v>
      </c>
      <c r="C13" s="54">
        <f>C14</f>
        <v>-15051000</v>
      </c>
      <c r="D13" s="54">
        <f t="shared" ref="C13:E15" si="0">D14</f>
        <v>-5710500</v>
      </c>
      <c r="E13" s="60">
        <f t="shared" si="0"/>
        <v>-6706090</v>
      </c>
    </row>
    <row r="14" spans="1:5" ht="15.75">
      <c r="A14" s="133" t="s">
        <v>321</v>
      </c>
      <c r="B14" s="134" t="s">
        <v>74</v>
      </c>
      <c r="C14" s="54">
        <f t="shared" si="0"/>
        <v>-15051000</v>
      </c>
      <c r="D14" s="54">
        <f t="shared" si="0"/>
        <v>-5710500</v>
      </c>
      <c r="E14" s="60">
        <f t="shared" si="0"/>
        <v>-6706090</v>
      </c>
    </row>
    <row r="15" spans="1:5" ht="31.5">
      <c r="A15" s="133" t="s">
        <v>322</v>
      </c>
      <c r="B15" s="134" t="s">
        <v>329</v>
      </c>
      <c r="C15" s="54">
        <f t="shared" si="0"/>
        <v>-15051000</v>
      </c>
      <c r="D15" s="54">
        <f t="shared" si="0"/>
        <v>-5710500</v>
      </c>
      <c r="E15" s="60">
        <f t="shared" si="0"/>
        <v>-6706090</v>
      </c>
    </row>
    <row r="16" spans="1:5" ht="31.5">
      <c r="A16" s="133" t="s">
        <v>323</v>
      </c>
      <c r="B16" s="134" t="s">
        <v>267</v>
      </c>
      <c r="C16" s="54">
        <f>-'Пр 2.'!C10</f>
        <v>-15051000</v>
      </c>
      <c r="D16" s="54">
        <f>-'Пр 2.'!D10</f>
        <v>-5710500</v>
      </c>
      <c r="E16" s="54">
        <f>-'Пр 2.'!E10</f>
        <v>-6706090</v>
      </c>
    </row>
    <row r="17" spans="1:5" ht="15.75">
      <c r="A17" s="133" t="s">
        <v>324</v>
      </c>
      <c r="B17" s="134" t="s">
        <v>75</v>
      </c>
      <c r="C17" s="54">
        <f t="shared" ref="C17:E19" si="1">C18</f>
        <v>15973938.609999999</v>
      </c>
      <c r="D17" s="54">
        <f t="shared" si="1"/>
        <v>5710500</v>
      </c>
      <c r="E17" s="60">
        <f>E18</f>
        <v>6706090</v>
      </c>
    </row>
    <row r="18" spans="1:5" ht="15.75">
      <c r="A18" s="133" t="s">
        <v>325</v>
      </c>
      <c r="B18" s="134" t="s">
        <v>76</v>
      </c>
      <c r="C18" s="54">
        <f t="shared" si="1"/>
        <v>15973938.609999999</v>
      </c>
      <c r="D18" s="54">
        <f t="shared" si="1"/>
        <v>5710500</v>
      </c>
      <c r="E18" s="60">
        <f t="shared" si="1"/>
        <v>6706090</v>
      </c>
    </row>
    <row r="19" spans="1:5" ht="31.5">
      <c r="A19" s="133" t="s">
        <v>326</v>
      </c>
      <c r="B19" s="134" t="s">
        <v>330</v>
      </c>
      <c r="C19" s="55">
        <f t="shared" si="1"/>
        <v>15973938.609999999</v>
      </c>
      <c r="D19" s="55">
        <f t="shared" si="1"/>
        <v>5710500</v>
      </c>
      <c r="E19" s="61">
        <f t="shared" si="1"/>
        <v>6706090</v>
      </c>
    </row>
    <row r="20" spans="1:5" ht="31.5">
      <c r="A20" s="133" t="s">
        <v>327</v>
      </c>
      <c r="B20" s="134" t="s">
        <v>268</v>
      </c>
      <c r="C20" s="55">
        <f>'пр 5.'!G9</f>
        <v>15973938.609999999</v>
      </c>
      <c r="D20" s="55">
        <f>'пр 5.'!H9</f>
        <v>5710500</v>
      </c>
      <c r="E20" s="55">
        <f>'пр 5.'!I9</f>
        <v>6706090</v>
      </c>
    </row>
    <row r="21" spans="1:5" ht="16.5" thickBot="1">
      <c r="A21" s="135" t="s">
        <v>218</v>
      </c>
      <c r="B21" s="136" t="s">
        <v>199</v>
      </c>
      <c r="C21" s="54">
        <f>C13+C19</f>
        <v>922938.6099999994</v>
      </c>
      <c r="D21" s="62">
        <v>0</v>
      </c>
      <c r="E21" s="63">
        <v>0</v>
      </c>
    </row>
    <row r="22" spans="1:5" ht="18.75">
      <c r="A22" s="137"/>
      <c r="B22" s="138"/>
      <c r="C22" s="139"/>
      <c r="D22" s="139"/>
      <c r="E22" s="140"/>
    </row>
    <row r="23" spans="1:5" ht="18.75">
      <c r="A23" s="137"/>
      <c r="B23" s="138"/>
      <c r="C23" s="139"/>
      <c r="D23" s="139"/>
      <c r="E23" s="140"/>
    </row>
    <row r="24" spans="1:5">
      <c r="C24" s="141"/>
      <c r="D24" s="141"/>
      <c r="E24" s="141"/>
    </row>
    <row r="25" spans="1:5">
      <c r="C25" s="141"/>
      <c r="D25" s="141"/>
      <c r="E25" s="141"/>
    </row>
    <row r="26" spans="1:5">
      <c r="C26" s="141"/>
      <c r="D26" s="141"/>
      <c r="E26" s="141"/>
    </row>
    <row r="27" spans="1:5">
      <c r="C27" s="141"/>
      <c r="D27" s="141"/>
      <c r="E27" s="141"/>
    </row>
    <row r="28" spans="1:5">
      <c r="C28" s="141"/>
      <c r="D28" s="141"/>
      <c r="E28" s="141"/>
    </row>
    <row r="29" spans="1:5">
      <c r="C29" s="141"/>
      <c r="D29" s="141"/>
      <c r="E29" s="141"/>
    </row>
    <row r="30" spans="1:5">
      <c r="C30" s="141"/>
      <c r="D30" s="141"/>
      <c r="E30" s="141"/>
    </row>
    <row r="31" spans="1:5">
      <c r="C31" s="141"/>
      <c r="D31" s="141"/>
      <c r="E31" s="141"/>
    </row>
    <row r="32" spans="1:5">
      <c r="C32" s="141"/>
      <c r="D32" s="141"/>
      <c r="E32" s="141"/>
    </row>
    <row r="33" spans="3:5">
      <c r="C33" s="141"/>
      <c r="D33" s="141"/>
      <c r="E33" s="141"/>
    </row>
    <row r="34" spans="3:5">
      <c r="C34" s="141"/>
      <c r="D34" s="141"/>
      <c r="E34" s="141"/>
    </row>
    <row r="35" spans="3:5">
      <c r="C35" s="141"/>
      <c r="D35" s="141"/>
      <c r="E35" s="141"/>
    </row>
  </sheetData>
  <mergeCells count="3">
    <mergeCell ref="A6:E6"/>
    <mergeCell ref="A7:E7"/>
    <mergeCell ref="D4:E4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C42"/>
  <sheetViews>
    <sheetView zoomScale="85" zoomScaleNormal="85" workbookViewId="0">
      <selection activeCell="E8" sqref="E8"/>
    </sheetView>
  </sheetViews>
  <sheetFormatPr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25"/>
      <c r="B1" s="100"/>
      <c r="C1" s="100" t="s">
        <v>400</v>
      </c>
    </row>
    <row r="2" spans="1:3" ht="18.75">
      <c r="A2" s="25"/>
      <c r="B2" s="100"/>
      <c r="C2" s="126" t="s">
        <v>401</v>
      </c>
    </row>
    <row r="3" spans="1:3" ht="18.75">
      <c r="A3" s="25"/>
      <c r="B3" s="100"/>
      <c r="C3" s="100" t="s">
        <v>278</v>
      </c>
    </row>
    <row r="4" spans="1:3" ht="18.75">
      <c r="A4" s="26"/>
      <c r="B4" s="312" t="s">
        <v>436</v>
      </c>
      <c r="C4" s="307"/>
    </row>
    <row r="5" spans="1:3" ht="18.75">
      <c r="A5" s="26"/>
      <c r="B5" s="26"/>
      <c r="C5" s="24"/>
    </row>
    <row r="6" spans="1:3" ht="37.5" customHeight="1">
      <c r="A6" s="305" t="s">
        <v>282</v>
      </c>
      <c r="B6" s="305"/>
      <c r="C6" s="305"/>
    </row>
    <row r="7" spans="1:3" ht="18.75">
      <c r="A7" s="27"/>
      <c r="B7" s="27"/>
      <c r="C7" s="28"/>
    </row>
    <row r="8" spans="1:3" ht="37.5">
      <c r="A8" s="29" t="s">
        <v>222</v>
      </c>
      <c r="B8" s="30" t="s">
        <v>0</v>
      </c>
      <c r="C8" s="29">
        <v>2023</v>
      </c>
    </row>
    <row r="9" spans="1:3" ht="18.75">
      <c r="A9" s="31">
        <v>1</v>
      </c>
      <c r="B9" s="31">
        <v>2</v>
      </c>
      <c r="C9" s="30">
        <v>3</v>
      </c>
    </row>
    <row r="10" spans="1:3" ht="38.450000000000003" customHeight="1">
      <c r="A10" s="32">
        <v>1</v>
      </c>
      <c r="B10" s="33" t="s">
        <v>382</v>
      </c>
      <c r="C10" s="40">
        <v>1202.8399999999999</v>
      </c>
    </row>
    <row r="11" spans="1:3" ht="58.9" customHeight="1">
      <c r="A11" s="34" t="s">
        <v>223</v>
      </c>
      <c r="B11" s="35" t="s">
        <v>224</v>
      </c>
      <c r="C11" s="123">
        <v>907.37</v>
      </c>
    </row>
    <row r="12" spans="1:3" ht="60" customHeight="1">
      <c r="A12" s="34" t="s">
        <v>225</v>
      </c>
      <c r="B12" s="36" t="s">
        <v>226</v>
      </c>
      <c r="C12" s="41"/>
    </row>
    <row r="13" spans="1:3" ht="57.6" customHeight="1">
      <c r="A13" s="34" t="s">
        <v>227</v>
      </c>
      <c r="B13" s="36" t="s">
        <v>228</v>
      </c>
      <c r="C13" s="41"/>
    </row>
    <row r="14" spans="1:3" ht="27.6" customHeight="1">
      <c r="A14" s="37" t="s">
        <v>229</v>
      </c>
      <c r="B14" s="36" t="s">
        <v>230</v>
      </c>
      <c r="C14" s="41"/>
    </row>
    <row r="15" spans="1:3" ht="25.9" customHeight="1">
      <c r="A15" s="37"/>
      <c r="B15" s="36" t="s">
        <v>231</v>
      </c>
      <c r="C15" s="41"/>
    </row>
    <row r="16" spans="1:3" ht="25.9" customHeight="1">
      <c r="A16" s="37"/>
      <c r="B16" s="36" t="s">
        <v>232</v>
      </c>
      <c r="C16" s="41"/>
    </row>
    <row r="17" spans="1:3" ht="24.6" customHeight="1">
      <c r="A17" s="37" t="s">
        <v>233</v>
      </c>
      <c r="B17" s="36" t="s">
        <v>234</v>
      </c>
      <c r="C17" s="41"/>
    </row>
    <row r="18" spans="1:3" ht="24.6" customHeight="1">
      <c r="A18" s="37"/>
      <c r="B18" s="36" t="s">
        <v>231</v>
      </c>
      <c r="C18" s="41"/>
    </row>
    <row r="19" spans="1:3" ht="25.9" customHeight="1">
      <c r="A19" s="37"/>
      <c r="B19" s="36" t="s">
        <v>235</v>
      </c>
      <c r="C19" s="41"/>
    </row>
    <row r="20" spans="1:3" ht="29.45" customHeight="1">
      <c r="A20" s="37"/>
      <c r="B20" s="36" t="s">
        <v>236</v>
      </c>
      <c r="C20" s="41"/>
    </row>
    <row r="21" spans="1:3" ht="36.6" customHeight="1">
      <c r="A21" s="34" t="s">
        <v>237</v>
      </c>
      <c r="B21" s="36" t="s">
        <v>238</v>
      </c>
      <c r="C21" s="41"/>
    </row>
    <row r="22" spans="1:3" ht="37.9" customHeight="1">
      <c r="A22" s="34" t="s">
        <v>239</v>
      </c>
      <c r="B22" s="36" t="s">
        <v>240</v>
      </c>
      <c r="C22" s="41">
        <f>C24</f>
        <v>295.3</v>
      </c>
    </row>
    <row r="23" spans="1:3" ht="32.450000000000003" customHeight="1">
      <c r="A23" s="34"/>
      <c r="B23" s="36" t="s">
        <v>241</v>
      </c>
      <c r="C23" s="42"/>
    </row>
    <row r="24" spans="1:3" ht="25.9" customHeight="1">
      <c r="A24" s="34"/>
      <c r="B24" s="36" t="s">
        <v>242</v>
      </c>
      <c r="C24" s="43">
        <v>295.3</v>
      </c>
    </row>
    <row r="25" spans="1:3" ht="29.45" customHeight="1">
      <c r="A25" s="34"/>
      <c r="B25" s="36" t="s">
        <v>243</v>
      </c>
      <c r="C25" s="44"/>
    </row>
    <row r="26" spans="1:3" ht="29.45" customHeight="1">
      <c r="A26" s="32" t="s">
        <v>176</v>
      </c>
      <c r="B26" s="38" t="s">
        <v>244</v>
      </c>
      <c r="C26" s="45">
        <v>4.0999999999999996</v>
      </c>
    </row>
    <row r="27" spans="1:3" ht="37.9" customHeight="1">
      <c r="A27" s="34" t="s">
        <v>245</v>
      </c>
      <c r="B27" s="36" t="s">
        <v>246</v>
      </c>
      <c r="C27" s="46">
        <v>3</v>
      </c>
    </row>
    <row r="28" spans="1:3" ht="55.9" customHeight="1">
      <c r="A28" s="34" t="s">
        <v>247</v>
      </c>
      <c r="B28" s="36" t="s">
        <v>248</v>
      </c>
      <c r="C28" s="46"/>
    </row>
    <row r="29" spans="1:3" ht="43.9" customHeight="1">
      <c r="A29" s="34" t="s">
        <v>249</v>
      </c>
      <c r="B29" s="36" t="s">
        <v>250</v>
      </c>
      <c r="C29" s="46"/>
    </row>
    <row r="30" spans="1:3" ht="31.9" customHeight="1">
      <c r="A30" s="37" t="s">
        <v>251</v>
      </c>
      <c r="B30" s="36" t="s">
        <v>230</v>
      </c>
      <c r="C30" s="46"/>
    </row>
    <row r="31" spans="1:3" ht="30" customHeight="1">
      <c r="A31" s="37"/>
      <c r="B31" s="36" t="s">
        <v>231</v>
      </c>
      <c r="C31" s="46"/>
    </row>
    <row r="32" spans="1:3" ht="25.9" customHeight="1">
      <c r="A32" s="37"/>
      <c r="B32" s="36" t="s">
        <v>232</v>
      </c>
      <c r="C32" s="46"/>
    </row>
    <row r="33" spans="1:3" ht="30.6" customHeight="1">
      <c r="A33" s="37" t="s">
        <v>252</v>
      </c>
      <c r="B33" s="36" t="s">
        <v>234</v>
      </c>
      <c r="C33" s="46"/>
    </row>
    <row r="34" spans="1:3" ht="28.15" customHeight="1">
      <c r="A34" s="37"/>
      <c r="B34" s="36" t="s">
        <v>231</v>
      </c>
      <c r="C34" s="46"/>
    </row>
    <row r="35" spans="1:3" ht="28.15" customHeight="1">
      <c r="A35" s="37"/>
      <c r="B35" s="36" t="s">
        <v>235</v>
      </c>
      <c r="C35" s="47"/>
    </row>
    <row r="36" spans="1:3" ht="30" customHeight="1">
      <c r="A36" s="37"/>
      <c r="B36" s="36" t="s">
        <v>236</v>
      </c>
      <c r="C36" s="47"/>
    </row>
    <row r="37" spans="1:3" ht="57" customHeight="1">
      <c r="A37" s="34" t="s">
        <v>253</v>
      </c>
      <c r="B37" s="39" t="s">
        <v>238</v>
      </c>
      <c r="C37" s="47"/>
    </row>
    <row r="38" spans="1:3" ht="53.45" customHeight="1">
      <c r="A38" s="34" t="s">
        <v>254</v>
      </c>
      <c r="B38" s="39" t="s">
        <v>255</v>
      </c>
      <c r="C38" s="47">
        <v>1.1000000000000001</v>
      </c>
    </row>
    <row r="39" spans="1:3" ht="30.6" customHeight="1">
      <c r="A39" s="34"/>
      <c r="B39" s="39" t="s">
        <v>241</v>
      </c>
      <c r="C39" s="47"/>
    </row>
    <row r="40" spans="1:3" ht="27.6" customHeight="1">
      <c r="A40" s="34"/>
      <c r="B40" s="39" t="s">
        <v>242</v>
      </c>
      <c r="C40" s="47">
        <v>1.1000000000000001</v>
      </c>
    </row>
    <row r="41" spans="1:3" ht="30.6" customHeight="1">
      <c r="A41" s="34"/>
      <c r="B41" s="39" t="s">
        <v>243</v>
      </c>
      <c r="C41" s="47"/>
    </row>
    <row r="42" spans="1:3" ht="49.9" customHeight="1">
      <c r="A42" s="56">
        <v>3</v>
      </c>
      <c r="B42" s="38" t="s">
        <v>277</v>
      </c>
      <c r="C42" s="57">
        <v>473.8</v>
      </c>
    </row>
  </sheetData>
  <mergeCells count="2">
    <mergeCell ref="A6:C6"/>
    <mergeCell ref="B4:C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83"/>
  <sheetViews>
    <sheetView zoomScale="90" zoomScaleNormal="90" workbookViewId="0">
      <selection activeCell="D4" sqref="D4:E4"/>
    </sheetView>
  </sheetViews>
  <sheetFormatPr defaultColWidth="9.140625" defaultRowHeight="12.75"/>
  <cols>
    <col min="1" max="1" width="27.7109375" style="124" customWidth="1"/>
    <col min="2" max="2" width="73.140625" style="124" customWidth="1"/>
    <col min="3" max="4" width="14.28515625" style="124" customWidth="1"/>
    <col min="5" max="5" width="12.7109375" style="124" customWidth="1"/>
    <col min="6" max="16384" width="9.140625" style="124"/>
  </cols>
  <sheetData>
    <row r="1" spans="1:5" ht="18.75">
      <c r="A1" s="142"/>
      <c r="B1" s="142"/>
      <c r="C1" s="143"/>
      <c r="D1" s="143"/>
      <c r="E1" s="126" t="s">
        <v>77</v>
      </c>
    </row>
    <row r="2" spans="1:5" ht="18.75">
      <c r="A2" s="142"/>
      <c r="B2" s="142"/>
      <c r="C2" s="143"/>
      <c r="D2" s="143"/>
      <c r="E2" s="126" t="s">
        <v>401</v>
      </c>
    </row>
    <row r="3" spans="1:5" ht="18.75">
      <c r="A3" s="142"/>
      <c r="B3" s="142"/>
      <c r="C3" s="143"/>
      <c r="D3" s="143"/>
      <c r="E3" s="126" t="s">
        <v>278</v>
      </c>
    </row>
    <row r="4" spans="1:5" ht="18.75">
      <c r="A4" s="142"/>
      <c r="B4" s="142"/>
      <c r="C4" s="143"/>
      <c r="D4" s="306" t="s">
        <v>436</v>
      </c>
      <c r="E4" s="307"/>
    </row>
    <row r="5" spans="1:5" ht="18.75">
      <c r="A5" s="142"/>
      <c r="B5" s="142"/>
      <c r="C5" s="142"/>
      <c r="D5" s="142"/>
      <c r="E5" s="142"/>
    </row>
    <row r="6" spans="1:5" ht="35.450000000000003" customHeight="1">
      <c r="A6" s="142"/>
      <c r="B6" s="296" t="s">
        <v>407</v>
      </c>
      <c r="C6" s="296"/>
      <c r="D6" s="296"/>
      <c r="E6" s="142"/>
    </row>
    <row r="7" spans="1:5">
      <c r="A7" s="144"/>
      <c r="B7" s="144"/>
      <c r="C7" s="144"/>
      <c r="D7" s="144"/>
      <c r="E7" s="144"/>
    </row>
    <row r="8" spans="1:5" ht="13.5" thickBot="1">
      <c r="A8" s="144"/>
      <c r="B8" s="144"/>
      <c r="C8" s="144"/>
      <c r="D8" s="145"/>
      <c r="E8" s="145" t="s">
        <v>56</v>
      </c>
    </row>
    <row r="9" spans="1:5" ht="45.75" thickBot="1">
      <c r="A9" s="146" t="s">
        <v>200</v>
      </c>
      <c r="B9" s="147" t="s">
        <v>402</v>
      </c>
      <c r="C9" s="148">
        <v>2023</v>
      </c>
      <c r="D9" s="148">
        <v>2024</v>
      </c>
      <c r="E9" s="149">
        <v>2025</v>
      </c>
    </row>
    <row r="10" spans="1:5" ht="29.25" thickBot="1">
      <c r="A10" s="72" t="s">
        <v>1</v>
      </c>
      <c r="B10" s="73" t="s">
        <v>317</v>
      </c>
      <c r="C10" s="74">
        <f>C11+C54</f>
        <v>15051000</v>
      </c>
      <c r="D10" s="74">
        <f t="shared" ref="D10:E10" si="0">D11+D54</f>
        <v>5710500</v>
      </c>
      <c r="E10" s="74">
        <f t="shared" si="0"/>
        <v>6706090</v>
      </c>
    </row>
    <row r="11" spans="1:5" ht="16.149999999999999" customHeight="1">
      <c r="A11" s="77" t="s">
        <v>3</v>
      </c>
      <c r="B11" s="75" t="s">
        <v>2</v>
      </c>
      <c r="C11" s="76">
        <f>C12+C20+C30+C36+C50</f>
        <v>1752000</v>
      </c>
      <c r="D11" s="76">
        <f t="shared" ref="D11:E11" si="1">D12+D20+D30+D36+D50</f>
        <v>1869000</v>
      </c>
      <c r="E11" s="76">
        <f t="shared" si="1"/>
        <v>1934000</v>
      </c>
    </row>
    <row r="12" spans="1:5" ht="15" customHeight="1">
      <c r="A12" s="78" t="s">
        <v>5</v>
      </c>
      <c r="B12" s="66" t="s">
        <v>4</v>
      </c>
      <c r="C12" s="64">
        <f>C13</f>
        <v>176000</v>
      </c>
      <c r="D12" s="64">
        <v>218000</v>
      </c>
      <c r="E12" s="65">
        <v>240000</v>
      </c>
    </row>
    <row r="13" spans="1:5" ht="15.75" customHeight="1">
      <c r="A13" s="78" t="s">
        <v>7</v>
      </c>
      <c r="B13" s="66" t="s">
        <v>6</v>
      </c>
      <c r="C13" s="64">
        <f>C14+C16+C18</f>
        <v>176000</v>
      </c>
      <c r="D13" s="64">
        <f t="shared" ref="D13:E13" si="2">D14+D16+D18</f>
        <v>218000</v>
      </c>
      <c r="E13" s="64">
        <f t="shared" si="2"/>
        <v>240000</v>
      </c>
    </row>
    <row r="14" spans="1:5" ht="63.75" customHeight="1">
      <c r="A14" s="78" t="s">
        <v>9</v>
      </c>
      <c r="B14" s="66" t="s">
        <v>8</v>
      </c>
      <c r="C14" s="64">
        <f>C15</f>
        <v>168000</v>
      </c>
      <c r="D14" s="64">
        <f t="shared" ref="D14:E14" si="3">D15</f>
        <v>209000</v>
      </c>
      <c r="E14" s="64">
        <f t="shared" si="3"/>
        <v>231000</v>
      </c>
    </row>
    <row r="15" spans="1:5" ht="93" customHeight="1">
      <c r="A15" s="79" t="s">
        <v>177</v>
      </c>
      <c r="B15" s="66" t="s">
        <v>275</v>
      </c>
      <c r="C15" s="64">
        <v>168000</v>
      </c>
      <c r="D15" s="64">
        <v>209000</v>
      </c>
      <c r="E15" s="65">
        <v>231000</v>
      </c>
    </row>
    <row r="16" spans="1:5" ht="93" customHeight="1">
      <c r="A16" s="78" t="s">
        <v>302</v>
      </c>
      <c r="B16" s="66" t="s">
        <v>284</v>
      </c>
      <c r="C16" s="64">
        <f>C17</f>
        <v>2000</v>
      </c>
      <c r="D16" s="64">
        <f t="shared" ref="D16:E16" si="4">D17</f>
        <v>2000</v>
      </c>
      <c r="E16" s="64">
        <f t="shared" si="4"/>
        <v>2000</v>
      </c>
    </row>
    <row r="17" spans="1:5" ht="111.75" customHeight="1">
      <c r="A17" s="79" t="s">
        <v>303</v>
      </c>
      <c r="B17" s="66" t="s">
        <v>285</v>
      </c>
      <c r="C17" s="64">
        <v>2000</v>
      </c>
      <c r="D17" s="64">
        <v>2000</v>
      </c>
      <c r="E17" s="65">
        <v>2000</v>
      </c>
    </row>
    <row r="18" spans="1:5" ht="39" customHeight="1">
      <c r="A18" s="78" t="s">
        <v>192</v>
      </c>
      <c r="B18" s="66" t="s">
        <v>191</v>
      </c>
      <c r="C18" s="64">
        <f>C19</f>
        <v>6000</v>
      </c>
      <c r="D18" s="64">
        <f t="shared" ref="D18:E18" si="5">D19</f>
        <v>7000</v>
      </c>
      <c r="E18" s="64">
        <f t="shared" si="5"/>
        <v>7000</v>
      </c>
    </row>
    <row r="19" spans="1:5" ht="63.75" customHeight="1">
      <c r="A19" s="79" t="s">
        <v>193</v>
      </c>
      <c r="B19" s="66" t="s">
        <v>276</v>
      </c>
      <c r="C19" s="64">
        <v>6000</v>
      </c>
      <c r="D19" s="64">
        <v>7000</v>
      </c>
      <c r="E19" s="65">
        <v>7000</v>
      </c>
    </row>
    <row r="20" spans="1:5" ht="33.6" customHeight="1">
      <c r="A20" s="78" t="s">
        <v>11</v>
      </c>
      <c r="B20" s="66" t="s">
        <v>10</v>
      </c>
      <c r="C20" s="64">
        <f>C21</f>
        <v>722000</v>
      </c>
      <c r="D20" s="64">
        <f t="shared" ref="D20:E20" si="6">D21</f>
        <v>759000</v>
      </c>
      <c r="E20" s="64">
        <f t="shared" si="6"/>
        <v>795000</v>
      </c>
    </row>
    <row r="21" spans="1:5" ht="32.450000000000003" customHeight="1">
      <c r="A21" s="78" t="s">
        <v>13</v>
      </c>
      <c r="B21" s="66" t="s">
        <v>12</v>
      </c>
      <c r="C21" s="64">
        <f>C22+C24+C26+C28</f>
        <v>722000</v>
      </c>
      <c r="D21" s="64">
        <f t="shared" ref="D21:E21" si="7">D22+D24+D26+D28</f>
        <v>759000</v>
      </c>
      <c r="E21" s="64">
        <f t="shared" si="7"/>
        <v>795000</v>
      </c>
    </row>
    <row r="22" spans="1:5" ht="60">
      <c r="A22" s="79" t="s">
        <v>383</v>
      </c>
      <c r="B22" s="66" t="s">
        <v>14</v>
      </c>
      <c r="C22" s="64">
        <f>C23</f>
        <v>342000</v>
      </c>
      <c r="D22" s="64">
        <f t="shared" ref="D22:E22" si="8">D23</f>
        <v>362000</v>
      </c>
      <c r="E22" s="64">
        <f t="shared" si="8"/>
        <v>380000</v>
      </c>
    </row>
    <row r="23" spans="1:5" ht="90">
      <c r="A23" s="79" t="s">
        <v>384</v>
      </c>
      <c r="B23" s="66" t="s">
        <v>178</v>
      </c>
      <c r="C23" s="64">
        <v>342000</v>
      </c>
      <c r="D23" s="64">
        <v>362000</v>
      </c>
      <c r="E23" s="65">
        <v>380000</v>
      </c>
    </row>
    <row r="24" spans="1:5" ht="75">
      <c r="A24" s="79" t="s">
        <v>385</v>
      </c>
      <c r="B24" s="66" t="s">
        <v>15</v>
      </c>
      <c r="C24" s="64">
        <f>C25</f>
        <v>2000</v>
      </c>
      <c r="D24" s="64">
        <f t="shared" ref="D24:E24" si="9">D25</f>
        <v>2000</v>
      </c>
      <c r="E24" s="64">
        <f t="shared" si="9"/>
        <v>3000</v>
      </c>
    </row>
    <row r="25" spans="1:5" ht="105">
      <c r="A25" s="79" t="s">
        <v>386</v>
      </c>
      <c r="B25" s="66" t="s">
        <v>179</v>
      </c>
      <c r="C25" s="64">
        <v>2000</v>
      </c>
      <c r="D25" s="64">
        <v>2000</v>
      </c>
      <c r="E25" s="65">
        <v>3000</v>
      </c>
    </row>
    <row r="26" spans="1:5" ht="64.5" customHeight="1">
      <c r="A26" s="79" t="s">
        <v>387</v>
      </c>
      <c r="B26" s="66" t="s">
        <v>16</v>
      </c>
      <c r="C26" s="64">
        <f>C27</f>
        <v>423000</v>
      </c>
      <c r="D26" s="64">
        <f t="shared" ref="D26:E26" si="10">D27</f>
        <v>442000</v>
      </c>
      <c r="E26" s="64">
        <f t="shared" si="10"/>
        <v>459000</v>
      </c>
    </row>
    <row r="27" spans="1:5" ht="96" customHeight="1">
      <c r="A27" s="79" t="s">
        <v>388</v>
      </c>
      <c r="B27" s="66" t="s">
        <v>180</v>
      </c>
      <c r="C27" s="64">
        <v>423000</v>
      </c>
      <c r="D27" s="64">
        <v>442000</v>
      </c>
      <c r="E27" s="65">
        <v>459000</v>
      </c>
    </row>
    <row r="28" spans="1:5" ht="63" customHeight="1">
      <c r="A28" s="79" t="s">
        <v>389</v>
      </c>
      <c r="B28" s="66" t="s">
        <v>17</v>
      </c>
      <c r="C28" s="64">
        <f>C29</f>
        <v>-45000</v>
      </c>
      <c r="D28" s="64">
        <f t="shared" ref="D28:E28" si="11">D29</f>
        <v>-47000</v>
      </c>
      <c r="E28" s="64">
        <f t="shared" si="11"/>
        <v>-47000</v>
      </c>
    </row>
    <row r="29" spans="1:5" ht="92.25" customHeight="1">
      <c r="A29" s="79" t="s">
        <v>390</v>
      </c>
      <c r="B29" s="66" t="s">
        <v>181</v>
      </c>
      <c r="C29" s="64">
        <v>-45000</v>
      </c>
      <c r="D29" s="64">
        <v>-47000</v>
      </c>
      <c r="E29" s="65">
        <v>-47000</v>
      </c>
    </row>
    <row r="30" spans="1:5" ht="17.45" customHeight="1">
      <c r="A30" s="78" t="s">
        <v>19</v>
      </c>
      <c r="B30" s="66" t="s">
        <v>18</v>
      </c>
      <c r="C30" s="64">
        <f>C31</f>
        <v>15000</v>
      </c>
      <c r="D30" s="64">
        <f t="shared" ref="D30:E32" si="12">D31</f>
        <v>16000</v>
      </c>
      <c r="E30" s="64">
        <f t="shared" si="12"/>
        <v>16000</v>
      </c>
    </row>
    <row r="31" spans="1:5" ht="18" customHeight="1">
      <c r="A31" s="78" t="s">
        <v>183</v>
      </c>
      <c r="B31" s="66" t="s">
        <v>182</v>
      </c>
      <c r="C31" s="64">
        <f>C32</f>
        <v>15000</v>
      </c>
      <c r="D31" s="64">
        <f t="shared" si="12"/>
        <v>16000</v>
      </c>
      <c r="E31" s="64">
        <f t="shared" si="12"/>
        <v>16000</v>
      </c>
    </row>
    <row r="32" spans="1:5" ht="18.600000000000001" customHeight="1">
      <c r="A32" s="78" t="s">
        <v>184</v>
      </c>
      <c r="B32" s="66" t="s">
        <v>182</v>
      </c>
      <c r="C32" s="64">
        <f>C33</f>
        <v>15000</v>
      </c>
      <c r="D32" s="64">
        <f t="shared" si="12"/>
        <v>16000</v>
      </c>
      <c r="E32" s="64">
        <f t="shared" si="12"/>
        <v>16000</v>
      </c>
    </row>
    <row r="33" spans="1:5" ht="34.5" customHeight="1">
      <c r="A33" s="79" t="s">
        <v>185</v>
      </c>
      <c r="B33" s="66" t="s">
        <v>266</v>
      </c>
      <c r="C33" s="64">
        <v>15000</v>
      </c>
      <c r="D33" s="64">
        <v>16000</v>
      </c>
      <c r="E33" s="65">
        <v>16000</v>
      </c>
    </row>
    <row r="34" spans="1:5" ht="30" hidden="1">
      <c r="A34" s="78" t="s">
        <v>304</v>
      </c>
      <c r="B34" s="66" t="s">
        <v>286</v>
      </c>
      <c r="C34" s="64">
        <v>0</v>
      </c>
      <c r="D34" s="64">
        <v>0</v>
      </c>
      <c r="E34" s="65">
        <v>0</v>
      </c>
    </row>
    <row r="35" spans="1:5" ht="45" hidden="1">
      <c r="A35" s="79" t="s">
        <v>305</v>
      </c>
      <c r="B35" s="66" t="s">
        <v>287</v>
      </c>
      <c r="C35" s="64">
        <v>0</v>
      </c>
      <c r="D35" s="64">
        <v>0</v>
      </c>
      <c r="E35" s="65">
        <v>0</v>
      </c>
    </row>
    <row r="36" spans="1:5" ht="14.45" customHeight="1">
      <c r="A36" s="78" t="s">
        <v>21</v>
      </c>
      <c r="B36" s="66" t="s">
        <v>20</v>
      </c>
      <c r="C36" s="64">
        <f>C37+C40</f>
        <v>774000</v>
      </c>
      <c r="D36" s="64">
        <f t="shared" ref="D36:E36" si="13">D37+D40</f>
        <v>876000</v>
      </c>
      <c r="E36" s="64">
        <f t="shared" si="13"/>
        <v>883000</v>
      </c>
    </row>
    <row r="37" spans="1:5" ht="19.149999999999999" customHeight="1">
      <c r="A37" s="78" t="s">
        <v>23</v>
      </c>
      <c r="B37" s="66" t="s">
        <v>22</v>
      </c>
      <c r="C37" s="64">
        <f>C38</f>
        <v>17000</v>
      </c>
      <c r="D37" s="64">
        <f t="shared" ref="D37:E38" si="14">D38</f>
        <v>17000</v>
      </c>
      <c r="E37" s="64">
        <f t="shared" si="14"/>
        <v>17000</v>
      </c>
    </row>
    <row r="38" spans="1:5" ht="33.75" customHeight="1">
      <c r="A38" s="78" t="s">
        <v>25</v>
      </c>
      <c r="B38" s="66" t="s">
        <v>24</v>
      </c>
      <c r="C38" s="64">
        <f>C39</f>
        <v>17000</v>
      </c>
      <c r="D38" s="64">
        <f t="shared" si="14"/>
        <v>17000</v>
      </c>
      <c r="E38" s="64">
        <f t="shared" si="14"/>
        <v>17000</v>
      </c>
    </row>
    <row r="39" spans="1:5" ht="61.5" customHeight="1">
      <c r="A39" s="79" t="s">
        <v>186</v>
      </c>
      <c r="B39" s="66" t="s">
        <v>269</v>
      </c>
      <c r="C39" s="64">
        <v>17000</v>
      </c>
      <c r="D39" s="64">
        <v>17000</v>
      </c>
      <c r="E39" s="65">
        <v>17000</v>
      </c>
    </row>
    <row r="40" spans="1:5" ht="16.149999999999999" customHeight="1">
      <c r="A40" s="78" t="s">
        <v>27</v>
      </c>
      <c r="B40" s="66" t="s">
        <v>26</v>
      </c>
      <c r="C40" s="64">
        <f>C41+C44</f>
        <v>757000</v>
      </c>
      <c r="D40" s="64">
        <f t="shared" ref="D40:E40" si="15">D41+D44</f>
        <v>859000</v>
      </c>
      <c r="E40" s="64">
        <f t="shared" si="15"/>
        <v>866000</v>
      </c>
    </row>
    <row r="41" spans="1:5" ht="16.149999999999999" customHeight="1">
      <c r="A41" s="78" t="s">
        <v>195</v>
      </c>
      <c r="B41" s="66" t="s">
        <v>194</v>
      </c>
      <c r="C41" s="64">
        <f>C42</f>
        <v>174000</v>
      </c>
      <c r="D41" s="64">
        <f t="shared" ref="D41:E42" si="16">D42</f>
        <v>174000</v>
      </c>
      <c r="E41" s="64">
        <f t="shared" si="16"/>
        <v>174000</v>
      </c>
    </row>
    <row r="42" spans="1:5" ht="33" customHeight="1">
      <c r="A42" s="78" t="s">
        <v>197</v>
      </c>
      <c r="B42" s="66" t="s">
        <v>196</v>
      </c>
      <c r="C42" s="64">
        <f>C43</f>
        <v>174000</v>
      </c>
      <c r="D42" s="64">
        <f t="shared" si="16"/>
        <v>174000</v>
      </c>
      <c r="E42" s="64">
        <f t="shared" si="16"/>
        <v>174000</v>
      </c>
    </row>
    <row r="43" spans="1:5" ht="58.9" customHeight="1">
      <c r="A43" s="79" t="s">
        <v>198</v>
      </c>
      <c r="B43" s="66" t="s">
        <v>270</v>
      </c>
      <c r="C43" s="64">
        <v>174000</v>
      </c>
      <c r="D43" s="64">
        <v>174000</v>
      </c>
      <c r="E43" s="65">
        <v>174000</v>
      </c>
    </row>
    <row r="44" spans="1:5" ht="16.899999999999999" customHeight="1">
      <c r="A44" s="78" t="s">
        <v>29</v>
      </c>
      <c r="B44" s="66" t="s">
        <v>28</v>
      </c>
      <c r="C44" s="64">
        <f>C45</f>
        <v>583000</v>
      </c>
      <c r="D44" s="64">
        <f t="shared" ref="D44:E45" si="17">D45</f>
        <v>685000</v>
      </c>
      <c r="E44" s="64">
        <f t="shared" si="17"/>
        <v>692000</v>
      </c>
    </row>
    <row r="45" spans="1:5" ht="31.9" customHeight="1">
      <c r="A45" s="78" t="s">
        <v>31</v>
      </c>
      <c r="B45" s="66" t="s">
        <v>30</v>
      </c>
      <c r="C45" s="64">
        <f>C46</f>
        <v>583000</v>
      </c>
      <c r="D45" s="64">
        <f t="shared" si="17"/>
        <v>685000</v>
      </c>
      <c r="E45" s="64">
        <f t="shared" si="17"/>
        <v>692000</v>
      </c>
    </row>
    <row r="46" spans="1:5" ht="63" customHeight="1">
      <c r="A46" s="79" t="s">
        <v>187</v>
      </c>
      <c r="B46" s="66" t="s">
        <v>42</v>
      </c>
      <c r="C46" s="64">
        <v>583000</v>
      </c>
      <c r="D46" s="64">
        <v>685000</v>
      </c>
      <c r="E46" s="65">
        <v>692000</v>
      </c>
    </row>
    <row r="47" spans="1:5" ht="18" hidden="1" customHeight="1">
      <c r="A47" s="78" t="s">
        <v>306</v>
      </c>
      <c r="B47" s="66" t="s">
        <v>288</v>
      </c>
      <c r="C47" s="64">
        <v>0</v>
      </c>
      <c r="D47" s="64">
        <v>0</v>
      </c>
      <c r="E47" s="65">
        <v>0</v>
      </c>
    </row>
    <row r="48" spans="1:5" ht="46.9" hidden="1" customHeight="1">
      <c r="A48" s="78" t="s">
        <v>307</v>
      </c>
      <c r="B48" s="66" t="s">
        <v>289</v>
      </c>
      <c r="C48" s="64">
        <v>0</v>
      </c>
      <c r="D48" s="64">
        <v>0</v>
      </c>
      <c r="E48" s="65">
        <v>0</v>
      </c>
    </row>
    <row r="49" spans="1:5" ht="72.599999999999994" hidden="1" customHeight="1">
      <c r="A49" s="79" t="s">
        <v>350</v>
      </c>
      <c r="B49" s="66" t="s">
        <v>290</v>
      </c>
      <c r="C49" s="64">
        <v>0</v>
      </c>
      <c r="D49" s="64">
        <v>0</v>
      </c>
      <c r="E49" s="65">
        <v>0</v>
      </c>
    </row>
    <row r="50" spans="1:5" ht="15">
      <c r="A50" s="78" t="s">
        <v>308</v>
      </c>
      <c r="B50" s="66" t="s">
        <v>291</v>
      </c>
      <c r="C50" s="64">
        <f>C51</f>
        <v>65000</v>
      </c>
      <c r="D50" s="64">
        <f t="shared" ref="D50:E52" si="18">D51</f>
        <v>0</v>
      </c>
      <c r="E50" s="64">
        <f t="shared" si="18"/>
        <v>0</v>
      </c>
    </row>
    <row r="51" spans="1:5" ht="15">
      <c r="A51" s="78" t="s">
        <v>309</v>
      </c>
      <c r="B51" s="66" t="s">
        <v>292</v>
      </c>
      <c r="C51" s="64">
        <f>C52</f>
        <v>65000</v>
      </c>
      <c r="D51" s="64">
        <f t="shared" si="18"/>
        <v>0</v>
      </c>
      <c r="E51" s="64">
        <f t="shared" si="18"/>
        <v>0</v>
      </c>
    </row>
    <row r="52" spans="1:5" ht="21" customHeight="1">
      <c r="A52" s="79" t="s">
        <v>372</v>
      </c>
      <c r="B52" s="66" t="s">
        <v>293</v>
      </c>
      <c r="C52" s="64">
        <f>C53</f>
        <v>65000</v>
      </c>
      <c r="D52" s="64">
        <f t="shared" si="18"/>
        <v>0</v>
      </c>
      <c r="E52" s="64">
        <f t="shared" si="18"/>
        <v>0</v>
      </c>
    </row>
    <row r="53" spans="1:5" ht="45">
      <c r="A53" s="79" t="s">
        <v>371</v>
      </c>
      <c r="B53" s="66" t="s">
        <v>294</v>
      </c>
      <c r="C53" s="64">
        <v>65000</v>
      </c>
      <c r="D53" s="64">
        <v>0</v>
      </c>
      <c r="E53" s="65">
        <v>0</v>
      </c>
    </row>
    <row r="54" spans="1:5" ht="14.25">
      <c r="A54" s="270" t="s">
        <v>34</v>
      </c>
      <c r="B54" s="271" t="s">
        <v>33</v>
      </c>
      <c r="C54" s="272">
        <f>C55+C78</f>
        <v>13299000</v>
      </c>
      <c r="D54" s="272">
        <f t="shared" ref="D54:E54" si="19">D55+D78</f>
        <v>3841500</v>
      </c>
      <c r="E54" s="272">
        <f t="shared" si="19"/>
        <v>4772090</v>
      </c>
    </row>
    <row r="55" spans="1:5" ht="30">
      <c r="A55" s="78" t="s">
        <v>36</v>
      </c>
      <c r="B55" s="66" t="s">
        <v>35</v>
      </c>
      <c r="C55" s="64">
        <f>C56+C63+C72+C75</f>
        <v>13299000</v>
      </c>
      <c r="D55" s="64">
        <f t="shared" ref="D55:E55" si="20">D56+D63+D72+D75</f>
        <v>3841500</v>
      </c>
      <c r="E55" s="64">
        <f t="shared" si="20"/>
        <v>4621900</v>
      </c>
    </row>
    <row r="56" spans="1:5" ht="18" customHeight="1">
      <c r="A56" s="78" t="s">
        <v>170</v>
      </c>
      <c r="B56" s="66" t="s">
        <v>37</v>
      </c>
      <c r="C56" s="64">
        <f>C57+C59+C61</f>
        <v>3946000</v>
      </c>
      <c r="D56" s="64">
        <f t="shared" ref="D56:E56" si="21">D57+D59+D61</f>
        <v>3707000</v>
      </c>
      <c r="E56" s="64">
        <f t="shared" si="21"/>
        <v>3782000</v>
      </c>
    </row>
    <row r="57" spans="1:5" ht="18" customHeight="1">
      <c r="A57" s="78" t="s">
        <v>171</v>
      </c>
      <c r="B57" s="66" t="s">
        <v>38</v>
      </c>
      <c r="C57" s="64">
        <f>C58</f>
        <v>3577000</v>
      </c>
      <c r="D57" s="64">
        <f t="shared" ref="D57:E57" si="22">D58</f>
        <v>3668000</v>
      </c>
      <c r="E57" s="64">
        <f t="shared" si="22"/>
        <v>3743000</v>
      </c>
    </row>
    <row r="58" spans="1:5" ht="30">
      <c r="A58" s="79" t="s">
        <v>351</v>
      </c>
      <c r="B58" s="66" t="s">
        <v>256</v>
      </c>
      <c r="C58" s="64">
        <v>3577000</v>
      </c>
      <c r="D58" s="64">
        <v>3668000</v>
      </c>
      <c r="E58" s="65">
        <v>3743000</v>
      </c>
    </row>
    <row r="59" spans="1:5" ht="30">
      <c r="A59" s="78" t="s">
        <v>258</v>
      </c>
      <c r="B59" s="66" t="s">
        <v>257</v>
      </c>
      <c r="C59" s="64">
        <f>C60</f>
        <v>39000</v>
      </c>
      <c r="D59" s="64">
        <f t="shared" ref="D59:E59" si="23">D60</f>
        <v>39000</v>
      </c>
      <c r="E59" s="64">
        <f t="shared" si="23"/>
        <v>39000</v>
      </c>
    </row>
    <row r="60" spans="1:5" ht="30">
      <c r="A60" s="79" t="s">
        <v>352</v>
      </c>
      <c r="B60" s="66" t="s">
        <v>259</v>
      </c>
      <c r="C60" s="64">
        <v>39000</v>
      </c>
      <c r="D60" s="64">
        <v>39000</v>
      </c>
      <c r="E60" s="65">
        <v>39000</v>
      </c>
    </row>
    <row r="61" spans="1:5" ht="18.600000000000001" customHeight="1">
      <c r="A61" s="78" t="s">
        <v>369</v>
      </c>
      <c r="B61" s="66" t="s">
        <v>367</v>
      </c>
      <c r="C61" s="64">
        <f>C62</f>
        <v>330000</v>
      </c>
      <c r="D61" s="64">
        <f t="shared" ref="D61:E61" si="24">D62</f>
        <v>0</v>
      </c>
      <c r="E61" s="64">
        <f t="shared" si="24"/>
        <v>0</v>
      </c>
    </row>
    <row r="62" spans="1:5" ht="15">
      <c r="A62" s="79" t="s">
        <v>370</v>
      </c>
      <c r="B62" s="66" t="s">
        <v>368</v>
      </c>
      <c r="C62" s="64">
        <v>330000</v>
      </c>
      <c r="D62" s="64">
        <v>0</v>
      </c>
      <c r="E62" s="65">
        <v>0</v>
      </c>
    </row>
    <row r="63" spans="1:5" ht="30">
      <c r="A63" s="78" t="s">
        <v>432</v>
      </c>
      <c r="B63" s="66" t="s">
        <v>404</v>
      </c>
      <c r="C63" s="64">
        <f>C64+C66+C68+C70</f>
        <v>8835500</v>
      </c>
      <c r="D63" s="64">
        <f t="shared" ref="D63:E63" si="25">D64+D66+D68+D70</f>
        <v>0</v>
      </c>
      <c r="E63" s="64">
        <f t="shared" si="25"/>
        <v>700500</v>
      </c>
    </row>
    <row r="64" spans="1:5" ht="60">
      <c r="A64" s="79" t="s">
        <v>430</v>
      </c>
      <c r="B64" s="66" t="s">
        <v>435</v>
      </c>
      <c r="C64" s="64">
        <f>C65</f>
        <v>5836000</v>
      </c>
      <c r="D64" s="64">
        <f t="shared" ref="D64:E64" si="26">D65</f>
        <v>0</v>
      </c>
      <c r="E64" s="64">
        <f t="shared" si="26"/>
        <v>0</v>
      </c>
    </row>
    <row r="65" spans="1:5" ht="60">
      <c r="A65" s="79" t="s">
        <v>420</v>
      </c>
      <c r="B65" s="66" t="s">
        <v>426</v>
      </c>
      <c r="C65" s="64">
        <v>5836000</v>
      </c>
      <c r="D65" s="64">
        <v>0</v>
      </c>
      <c r="E65" s="64">
        <v>0</v>
      </c>
    </row>
    <row r="66" spans="1:5" ht="31.15" customHeight="1">
      <c r="A66" s="79" t="s">
        <v>429</v>
      </c>
      <c r="B66" s="66" t="s">
        <v>431</v>
      </c>
      <c r="C66" s="64">
        <f>C67</f>
        <v>2619500</v>
      </c>
      <c r="D66" s="64">
        <f t="shared" ref="D66:E66" si="27">D67</f>
        <v>0</v>
      </c>
      <c r="E66" s="64">
        <f t="shared" si="27"/>
        <v>0</v>
      </c>
    </row>
    <row r="67" spans="1:5" ht="45">
      <c r="A67" s="79" t="s">
        <v>419</v>
      </c>
      <c r="B67" s="66" t="s">
        <v>425</v>
      </c>
      <c r="C67" s="64">
        <v>2619500</v>
      </c>
      <c r="D67" s="64">
        <v>0</v>
      </c>
      <c r="E67" s="64">
        <v>0</v>
      </c>
    </row>
    <row r="68" spans="1:5" ht="30">
      <c r="A68" s="78" t="s">
        <v>403</v>
      </c>
      <c r="B68" s="66" t="s">
        <v>405</v>
      </c>
      <c r="C68" s="64">
        <f>C69</f>
        <v>0</v>
      </c>
      <c r="D68" s="64">
        <f t="shared" ref="D68" si="28">D69</f>
        <v>0</v>
      </c>
      <c r="E68" s="64">
        <f t="shared" ref="E68" si="29">E69</f>
        <v>700500</v>
      </c>
    </row>
    <row r="69" spans="1:5" ht="30">
      <c r="A69" s="79" t="s">
        <v>353</v>
      </c>
      <c r="B69" s="66" t="s">
        <v>295</v>
      </c>
      <c r="C69" s="64">
        <v>0</v>
      </c>
      <c r="D69" s="64">
        <v>0</v>
      </c>
      <c r="E69" s="65">
        <v>700500</v>
      </c>
    </row>
    <row r="70" spans="1:5" ht="15">
      <c r="A70" s="79" t="s">
        <v>310</v>
      </c>
      <c r="B70" s="66" t="s">
        <v>263</v>
      </c>
      <c r="C70" s="64">
        <f>C71</f>
        <v>380000</v>
      </c>
      <c r="D70" s="64">
        <f t="shared" ref="D70:E70" si="30">D71</f>
        <v>0</v>
      </c>
      <c r="E70" s="64">
        <f t="shared" si="30"/>
        <v>0</v>
      </c>
    </row>
    <row r="71" spans="1:5" ht="15">
      <c r="A71" s="79" t="s">
        <v>354</v>
      </c>
      <c r="B71" s="66" t="s">
        <v>262</v>
      </c>
      <c r="C71" s="64">
        <v>380000</v>
      </c>
      <c r="D71" s="64">
        <v>0</v>
      </c>
      <c r="E71" s="65">
        <v>0</v>
      </c>
    </row>
    <row r="72" spans="1:5" ht="15">
      <c r="A72" s="78" t="s">
        <v>172</v>
      </c>
      <c r="B72" s="66" t="s">
        <v>39</v>
      </c>
      <c r="C72" s="64">
        <f>C73</f>
        <v>128500</v>
      </c>
      <c r="D72" s="64">
        <f t="shared" ref="D72:E73" si="31">D73</f>
        <v>134500</v>
      </c>
      <c r="E72" s="64">
        <f t="shared" si="31"/>
        <v>139400</v>
      </c>
    </row>
    <row r="73" spans="1:5" ht="45">
      <c r="A73" s="78" t="s">
        <v>173</v>
      </c>
      <c r="B73" s="66" t="s">
        <v>296</v>
      </c>
      <c r="C73" s="64">
        <f>C74</f>
        <v>128500</v>
      </c>
      <c r="D73" s="64">
        <f t="shared" si="31"/>
        <v>134500</v>
      </c>
      <c r="E73" s="64">
        <f t="shared" si="31"/>
        <v>139400</v>
      </c>
    </row>
    <row r="74" spans="1:5" ht="45">
      <c r="A74" s="79" t="s">
        <v>355</v>
      </c>
      <c r="B74" s="66" t="s">
        <v>297</v>
      </c>
      <c r="C74" s="64">
        <v>128500</v>
      </c>
      <c r="D74" s="64">
        <v>134500</v>
      </c>
      <c r="E74" s="65">
        <v>139400</v>
      </c>
    </row>
    <row r="75" spans="1:5" ht="15">
      <c r="A75" s="78" t="s">
        <v>311</v>
      </c>
      <c r="B75" s="66" t="s">
        <v>40</v>
      </c>
      <c r="C75" s="64">
        <f>C76</f>
        <v>389000</v>
      </c>
      <c r="D75" s="64">
        <f t="shared" ref="D75:E76" si="32">D76</f>
        <v>0</v>
      </c>
      <c r="E75" s="64">
        <f t="shared" si="32"/>
        <v>0</v>
      </c>
    </row>
    <row r="76" spans="1:5" ht="15">
      <c r="A76" s="78" t="s">
        <v>312</v>
      </c>
      <c r="B76" s="66" t="s">
        <v>271</v>
      </c>
      <c r="C76" s="64">
        <f>C77</f>
        <v>389000</v>
      </c>
      <c r="D76" s="64">
        <f t="shared" si="32"/>
        <v>0</v>
      </c>
      <c r="E76" s="64">
        <f t="shared" si="32"/>
        <v>0</v>
      </c>
    </row>
    <row r="77" spans="1:5" ht="30">
      <c r="A77" s="79" t="s">
        <v>356</v>
      </c>
      <c r="B77" s="66" t="s">
        <v>41</v>
      </c>
      <c r="C77" s="64">
        <v>389000</v>
      </c>
      <c r="D77" s="64">
        <v>0</v>
      </c>
      <c r="E77" s="65">
        <v>0</v>
      </c>
    </row>
    <row r="78" spans="1:5" ht="30">
      <c r="A78" s="78" t="s">
        <v>313</v>
      </c>
      <c r="B78" s="66" t="s">
        <v>298</v>
      </c>
      <c r="C78" s="64">
        <f>C79</f>
        <v>0</v>
      </c>
      <c r="D78" s="64">
        <f t="shared" ref="D78:E79" si="33">D79</f>
        <v>0</v>
      </c>
      <c r="E78" s="64">
        <f t="shared" si="33"/>
        <v>150190</v>
      </c>
    </row>
    <row r="79" spans="1:5" ht="30">
      <c r="A79" s="78" t="s">
        <v>314</v>
      </c>
      <c r="B79" s="66" t="s">
        <v>299</v>
      </c>
      <c r="C79" s="64">
        <f>C80</f>
        <v>0</v>
      </c>
      <c r="D79" s="64">
        <f t="shared" si="33"/>
        <v>0</v>
      </c>
      <c r="E79" s="64">
        <f t="shared" si="33"/>
        <v>150190</v>
      </c>
    </row>
    <row r="80" spans="1:5" ht="30.75" thickBot="1">
      <c r="A80" s="273" t="s">
        <v>373</v>
      </c>
      <c r="B80" s="274" t="s">
        <v>300</v>
      </c>
      <c r="C80" s="275">
        <v>0</v>
      </c>
      <c r="D80" s="275">
        <v>0</v>
      </c>
      <c r="E80" s="276">
        <v>150190</v>
      </c>
    </row>
    <row r="81" spans="1:5" ht="15" hidden="1">
      <c r="A81" s="67" t="s">
        <v>315</v>
      </c>
      <c r="B81" s="68" t="s">
        <v>301</v>
      </c>
      <c r="C81" s="69">
        <v>0</v>
      </c>
      <c r="D81" s="70">
        <v>0</v>
      </c>
      <c r="E81" s="71">
        <v>0</v>
      </c>
    </row>
    <row r="82" spans="1:5" ht="15" hidden="1">
      <c r="A82" s="48" t="s">
        <v>316</v>
      </c>
      <c r="B82" s="49" t="s">
        <v>174</v>
      </c>
      <c r="C82" s="50">
        <v>0</v>
      </c>
      <c r="D82" s="51">
        <v>0</v>
      </c>
      <c r="E82" s="52">
        <v>0</v>
      </c>
    </row>
    <row r="83" spans="1:5" ht="15" hidden="1">
      <c r="A83" s="53" t="s">
        <v>357</v>
      </c>
      <c r="B83" s="49" t="s">
        <v>174</v>
      </c>
      <c r="C83" s="50"/>
      <c r="D83" s="51"/>
      <c r="E83" s="52"/>
    </row>
  </sheetData>
  <mergeCells count="2">
    <mergeCell ref="B6:D6"/>
    <mergeCell ref="D4:E4"/>
  </mergeCells>
  <pageMargins left="0.70866141732283472" right="0.70866141732283472" top="0.55118110236220474" bottom="0.35433070866141736" header="0.31496062992125984" footer="0.23622047244094491"/>
  <pageSetup paperSize="9" scale="6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3" t="s">
        <v>77</v>
      </c>
    </row>
    <row r="2" spans="1:3" ht="18.75">
      <c r="C2" s="3" t="s">
        <v>78</v>
      </c>
    </row>
    <row r="3" spans="1:3" ht="18.75">
      <c r="C3" s="3" t="s">
        <v>153</v>
      </c>
    </row>
    <row r="4" spans="1:3" ht="18.75">
      <c r="C4" s="3" t="s">
        <v>154</v>
      </c>
    </row>
    <row r="5" spans="1:3" ht="18.75">
      <c r="A5" s="4"/>
    </row>
    <row r="6" spans="1:3" ht="18.75">
      <c r="A6" s="4"/>
    </row>
    <row r="7" spans="1:3" ht="18.75">
      <c r="A7" s="297" t="s">
        <v>81</v>
      </c>
      <c r="B7" s="297"/>
      <c r="C7" s="297"/>
    </row>
    <row r="8" spans="1:3" ht="18.75">
      <c r="A8" s="297" t="s">
        <v>82</v>
      </c>
      <c r="B8" s="297"/>
      <c r="C8" s="297"/>
    </row>
    <row r="9" spans="1:3" ht="19.5" thickBot="1">
      <c r="A9" s="1"/>
    </row>
    <row r="10" spans="1:3" ht="25.5" customHeight="1" thickBot="1">
      <c r="A10" s="6" t="s">
        <v>79</v>
      </c>
      <c r="B10" s="7" t="s">
        <v>58</v>
      </c>
      <c r="C10" s="7" t="s">
        <v>57</v>
      </c>
    </row>
    <row r="11" spans="1:3" ht="19.5" thickBot="1">
      <c r="A11" s="8" t="s">
        <v>80</v>
      </c>
      <c r="B11" s="9">
        <v>120</v>
      </c>
      <c r="C11" s="10" t="s">
        <v>152</v>
      </c>
    </row>
    <row r="12" spans="1:3" ht="18.75">
      <c r="A12" s="11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4"/>
      <c r="C1" s="20" t="s">
        <v>83</v>
      </c>
    </row>
    <row r="2" spans="1:3" ht="18.75">
      <c r="A2" s="4"/>
      <c r="C2" s="20" t="s">
        <v>78</v>
      </c>
    </row>
    <row r="3" spans="1:3" ht="18.75">
      <c r="A3" s="4" t="s">
        <v>118</v>
      </c>
      <c r="C3" s="20" t="s">
        <v>160</v>
      </c>
    </row>
    <row r="4" spans="1:3" ht="18.75">
      <c r="A4" s="4" t="s">
        <v>119</v>
      </c>
      <c r="C4" s="20" t="s">
        <v>161</v>
      </c>
    </row>
    <row r="5" spans="1:3" ht="18.75">
      <c r="A5" s="4"/>
    </row>
    <row r="6" spans="1:3" ht="18.75" customHeight="1">
      <c r="A6" s="298" t="s">
        <v>84</v>
      </c>
      <c r="B6" s="298"/>
      <c r="C6" s="298"/>
    </row>
    <row r="7" spans="1:3" ht="18.75" customHeight="1">
      <c r="A7" s="298"/>
      <c r="B7" s="298"/>
      <c r="C7" s="298"/>
    </row>
    <row r="8" spans="1:3" ht="15.75" thickBot="1">
      <c r="A8" s="18"/>
      <c r="B8" s="19"/>
      <c r="C8" s="19"/>
    </row>
    <row r="9" spans="1:3" ht="16.5" thickBot="1">
      <c r="A9" s="12" t="s">
        <v>58</v>
      </c>
      <c r="B9" s="13" t="s">
        <v>70</v>
      </c>
      <c r="C9" s="13" t="s">
        <v>57</v>
      </c>
    </row>
    <row r="10" spans="1:3" ht="35.1" customHeight="1" thickBot="1">
      <c r="A10" s="14">
        <v>120</v>
      </c>
      <c r="B10" s="15" t="s">
        <v>85</v>
      </c>
      <c r="C10" s="16" t="s">
        <v>159</v>
      </c>
    </row>
    <row r="11" spans="1:3" ht="68.25" customHeight="1" thickBot="1">
      <c r="A11" s="14">
        <v>120</v>
      </c>
      <c r="B11" s="17" t="s">
        <v>155</v>
      </c>
      <c r="C11" s="17" t="s">
        <v>86</v>
      </c>
    </row>
    <row r="12" spans="1:3" ht="61.5" customHeight="1" thickBot="1">
      <c r="A12" s="14">
        <v>120</v>
      </c>
      <c r="B12" s="17" t="s">
        <v>156</v>
      </c>
      <c r="C12" s="17" t="s">
        <v>32</v>
      </c>
    </row>
    <row r="13" spans="1:3" ht="60" customHeight="1" thickBot="1">
      <c r="A13" s="14">
        <v>120</v>
      </c>
      <c r="B13" s="17" t="s">
        <v>157</v>
      </c>
      <c r="C13" s="17" t="s">
        <v>87</v>
      </c>
    </row>
    <row r="14" spans="1:3" ht="66" customHeight="1" thickBot="1">
      <c r="A14" s="14">
        <v>120</v>
      </c>
      <c r="B14" s="17" t="s">
        <v>158</v>
      </c>
      <c r="C14" s="17" t="s">
        <v>88</v>
      </c>
    </row>
    <row r="15" spans="1:3" ht="35.1" customHeight="1" thickBot="1">
      <c r="A15" s="14">
        <v>120</v>
      </c>
      <c r="B15" s="17" t="s">
        <v>89</v>
      </c>
      <c r="C15" s="17" t="s">
        <v>90</v>
      </c>
    </row>
    <row r="16" spans="1:3" ht="66.75" customHeight="1" thickBot="1">
      <c r="A16" s="14">
        <v>120</v>
      </c>
      <c r="B16" s="17" t="s">
        <v>91</v>
      </c>
      <c r="C16" s="17" t="s">
        <v>92</v>
      </c>
    </row>
    <row r="17" spans="1:3" ht="61.5" customHeight="1" thickBot="1">
      <c r="A17" s="14">
        <v>120</v>
      </c>
      <c r="B17" s="17" t="s">
        <v>93</v>
      </c>
      <c r="C17" s="17" t="s">
        <v>94</v>
      </c>
    </row>
    <row r="18" spans="1:3" ht="69.75" customHeight="1" thickBot="1">
      <c r="A18" s="14">
        <v>120</v>
      </c>
      <c r="B18" s="17" t="s">
        <v>95</v>
      </c>
      <c r="C18" s="17" t="s">
        <v>96</v>
      </c>
    </row>
    <row r="19" spans="1:3" ht="70.5" customHeight="1" thickBot="1">
      <c r="A19" s="14">
        <v>120</v>
      </c>
      <c r="B19" s="17" t="s">
        <v>97</v>
      </c>
      <c r="C19" s="17" t="s">
        <v>98</v>
      </c>
    </row>
    <row r="20" spans="1:3" ht="35.1" customHeight="1" thickBot="1">
      <c r="A20" s="14">
        <v>120</v>
      </c>
      <c r="B20" s="17" t="s">
        <v>99</v>
      </c>
      <c r="C20" s="17" t="s">
        <v>100</v>
      </c>
    </row>
    <row r="21" spans="1:3" ht="35.1" customHeight="1" thickBot="1">
      <c r="A21" s="14">
        <v>120</v>
      </c>
      <c r="B21" s="17" t="s">
        <v>101</v>
      </c>
      <c r="C21" s="17" t="s">
        <v>102</v>
      </c>
    </row>
    <row r="22" spans="1:3" ht="35.1" customHeight="1" thickBot="1">
      <c r="A22" s="14">
        <v>120</v>
      </c>
      <c r="B22" s="17" t="s">
        <v>103</v>
      </c>
      <c r="C22" s="17" t="s">
        <v>104</v>
      </c>
    </row>
    <row r="23" spans="1:3" ht="35.1" customHeight="1" thickBot="1">
      <c r="A23" s="14">
        <v>120</v>
      </c>
      <c r="B23" s="15" t="s">
        <v>105</v>
      </c>
      <c r="C23" s="17" t="s">
        <v>106</v>
      </c>
    </row>
    <row r="24" spans="1:3" ht="35.1" customHeight="1" thickBot="1">
      <c r="A24" s="14">
        <v>120</v>
      </c>
      <c r="B24" s="15" t="s">
        <v>107</v>
      </c>
      <c r="C24" s="17" t="s">
        <v>108</v>
      </c>
    </row>
    <row r="25" spans="1:3" ht="35.1" customHeight="1" thickBot="1">
      <c r="A25" s="14">
        <v>120</v>
      </c>
      <c r="B25" s="15" t="s">
        <v>109</v>
      </c>
      <c r="C25" s="17" t="s">
        <v>110</v>
      </c>
    </row>
    <row r="26" spans="1:3" ht="35.1" customHeight="1" thickBot="1">
      <c r="A26" s="14">
        <v>120</v>
      </c>
      <c r="B26" s="15" t="s">
        <v>120</v>
      </c>
      <c r="C26" s="17" t="s">
        <v>111</v>
      </c>
    </row>
    <row r="27" spans="1:3" ht="35.1" customHeight="1" thickBot="1">
      <c r="A27" s="14">
        <v>120</v>
      </c>
      <c r="B27" s="15" t="s">
        <v>121</v>
      </c>
      <c r="C27" s="17" t="s">
        <v>112</v>
      </c>
    </row>
    <row r="28" spans="1:3" ht="35.1" customHeight="1" thickBot="1">
      <c r="A28" s="14">
        <v>120</v>
      </c>
      <c r="B28" s="15" t="s">
        <v>122</v>
      </c>
      <c r="C28" s="17" t="s">
        <v>113</v>
      </c>
    </row>
    <row r="29" spans="1:3" ht="35.1" customHeight="1" thickBot="1">
      <c r="A29" s="14">
        <v>120</v>
      </c>
      <c r="B29" s="15" t="s">
        <v>114</v>
      </c>
      <c r="C29" s="17" t="s">
        <v>115</v>
      </c>
    </row>
    <row r="30" spans="1:3" ht="35.1" customHeight="1" thickBot="1">
      <c r="A30" s="14">
        <v>120</v>
      </c>
      <c r="B30" s="15" t="s">
        <v>123</v>
      </c>
      <c r="C30" s="17" t="s">
        <v>41</v>
      </c>
    </row>
    <row r="31" spans="1:3" ht="35.1" customHeight="1" thickBot="1">
      <c r="A31" s="14">
        <v>120</v>
      </c>
      <c r="B31" s="15" t="s">
        <v>116</v>
      </c>
      <c r="C31" s="17" t="s">
        <v>117</v>
      </c>
    </row>
    <row r="32" spans="1:3" ht="15.75">
      <c r="A32" s="5"/>
    </row>
    <row r="33" spans="1:1" ht="15.75">
      <c r="A33" s="5"/>
    </row>
    <row r="34" spans="1:1" ht="15.75">
      <c r="A34" s="5"/>
    </row>
    <row r="35" spans="1:1" ht="15.75">
      <c r="A35" s="5"/>
    </row>
    <row r="36" spans="1:1" ht="15.75">
      <c r="A36" s="5"/>
    </row>
    <row r="37" spans="1:1" ht="15.75">
      <c r="A37" s="5"/>
    </row>
    <row r="38" spans="1:1" ht="15.75">
      <c r="A38" s="5"/>
    </row>
    <row r="39" spans="1:1" ht="15.75">
      <c r="A39" s="5"/>
    </row>
    <row r="40" spans="1:1" ht="15.75">
      <c r="A40" s="5"/>
    </row>
    <row r="41" spans="1:1" ht="15.75">
      <c r="A41" s="5"/>
    </row>
    <row r="42" spans="1:1" ht="15.75">
      <c r="A42" s="5"/>
    </row>
    <row r="43" spans="1:1" ht="15.75">
      <c r="A43" s="5"/>
    </row>
    <row r="44" spans="1:1" ht="15.75">
      <c r="A44" s="5"/>
    </row>
    <row r="45" spans="1:1" ht="15.75">
      <c r="A45" s="5"/>
    </row>
    <row r="46" spans="1:1" ht="15.75">
      <c r="A46" s="5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4" t="s">
        <v>144</v>
      </c>
      <c r="C1" s="20" t="s">
        <v>145</v>
      </c>
    </row>
    <row r="2" spans="1:3" ht="18.75">
      <c r="A2" s="4"/>
      <c r="C2" s="20" t="s">
        <v>78</v>
      </c>
    </row>
    <row r="3" spans="1:3" ht="18.75">
      <c r="A3" s="4" t="s">
        <v>146</v>
      </c>
      <c r="C3" s="20" t="s">
        <v>160</v>
      </c>
    </row>
    <row r="4" spans="1:3" ht="18.75">
      <c r="A4" s="4" t="s">
        <v>147</v>
      </c>
      <c r="C4" s="20" t="s">
        <v>163</v>
      </c>
    </row>
    <row r="5" spans="1:3" ht="15.75">
      <c r="A5" s="5"/>
    </row>
    <row r="6" spans="1:3" ht="18.75">
      <c r="A6" s="2"/>
    </row>
    <row r="7" spans="1:3" ht="18.75" customHeight="1">
      <c r="A7" s="298" t="s">
        <v>124</v>
      </c>
      <c r="B7" s="298"/>
      <c r="C7" s="298"/>
    </row>
    <row r="8" spans="1:3" ht="18.75" customHeight="1">
      <c r="A8" s="298"/>
      <c r="B8" s="298"/>
      <c r="C8" s="298"/>
    </row>
    <row r="9" spans="1:3" ht="15">
      <c r="A9" s="23"/>
      <c r="B9" s="19"/>
      <c r="C9" s="19"/>
    </row>
    <row r="10" spans="1:3" ht="15.75" thickBot="1">
      <c r="A10" s="23"/>
      <c r="B10" s="19"/>
      <c r="C10" s="19"/>
    </row>
    <row r="11" spans="1:3" ht="112.5" customHeight="1">
      <c r="A11" s="21" t="s">
        <v>58</v>
      </c>
      <c r="B11" s="21" t="s">
        <v>125</v>
      </c>
      <c r="C11" s="21" t="s">
        <v>57</v>
      </c>
    </row>
    <row r="12" spans="1:3" ht="20.100000000000001" customHeight="1" thickBot="1">
      <c r="A12" s="14">
        <v>120</v>
      </c>
      <c r="B12" s="22" t="s">
        <v>126</v>
      </c>
      <c r="C12" s="17" t="s">
        <v>162</v>
      </c>
    </row>
    <row r="13" spans="1:3" ht="20.100000000000001" customHeight="1" thickBot="1">
      <c r="A13" s="14">
        <v>120</v>
      </c>
      <c r="B13" s="22" t="s">
        <v>127</v>
      </c>
      <c r="C13" s="17" t="s">
        <v>128</v>
      </c>
    </row>
    <row r="14" spans="1:3" ht="20.100000000000001" customHeight="1" thickBot="1">
      <c r="A14" s="14">
        <v>120</v>
      </c>
      <c r="B14" s="22" t="s">
        <v>129</v>
      </c>
      <c r="C14" s="17" t="s">
        <v>72</v>
      </c>
    </row>
    <row r="15" spans="1:3" ht="20.100000000000001" customHeight="1" thickBot="1">
      <c r="A15" s="14">
        <v>120</v>
      </c>
      <c r="B15" s="22" t="s">
        <v>130</v>
      </c>
      <c r="C15" s="17" t="s">
        <v>131</v>
      </c>
    </row>
    <row r="16" spans="1:3" ht="20.100000000000001" customHeight="1" thickBot="1">
      <c r="A16" s="14">
        <v>120</v>
      </c>
      <c r="B16" s="22" t="s">
        <v>132</v>
      </c>
      <c r="C16" s="17" t="s">
        <v>133</v>
      </c>
    </row>
    <row r="17" spans="1:3" ht="20.100000000000001" customHeight="1" thickBot="1">
      <c r="A17" s="14">
        <v>120</v>
      </c>
      <c r="B17" s="22" t="s">
        <v>134</v>
      </c>
      <c r="C17" s="17" t="s">
        <v>135</v>
      </c>
    </row>
    <row r="18" spans="1:3" ht="20.100000000000001" customHeight="1" thickBot="1">
      <c r="A18" s="14">
        <v>120</v>
      </c>
      <c r="B18" s="22" t="s">
        <v>136</v>
      </c>
      <c r="C18" s="17" t="s">
        <v>137</v>
      </c>
    </row>
    <row r="19" spans="1:3" ht="20.100000000000001" customHeight="1" thickBot="1">
      <c r="A19" s="14">
        <v>120</v>
      </c>
      <c r="B19" s="22" t="s">
        <v>138</v>
      </c>
      <c r="C19" s="17" t="s">
        <v>75</v>
      </c>
    </row>
    <row r="20" spans="1:3" ht="20.100000000000001" customHeight="1" thickBot="1">
      <c r="A20" s="14">
        <v>120</v>
      </c>
      <c r="B20" s="22" t="s">
        <v>139</v>
      </c>
      <c r="C20" s="17" t="s">
        <v>76</v>
      </c>
    </row>
    <row r="21" spans="1:3" ht="20.100000000000001" customHeight="1" thickBot="1">
      <c r="A21" s="14">
        <v>120</v>
      </c>
      <c r="B21" s="22" t="s">
        <v>140</v>
      </c>
      <c r="C21" s="17" t="s">
        <v>141</v>
      </c>
    </row>
    <row r="22" spans="1:3" ht="20.100000000000001" customHeight="1" thickBot="1">
      <c r="A22" s="14">
        <v>120</v>
      </c>
      <c r="B22" s="22" t="s">
        <v>142</v>
      </c>
      <c r="C22" s="17" t="s">
        <v>143</v>
      </c>
    </row>
    <row r="23" spans="1:3" ht="18.75">
      <c r="A23" s="2"/>
    </row>
    <row r="24" spans="1:3" ht="15.75">
      <c r="A24" s="5"/>
    </row>
    <row r="25" spans="1:3" ht="15.75">
      <c r="A25" s="5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view="pageBreakPreview" zoomScale="90" zoomScaleNormal="70" zoomScaleSheetLayoutView="90" workbookViewId="0">
      <selection activeCell="E5" sqref="E5"/>
    </sheetView>
  </sheetViews>
  <sheetFormatPr defaultColWidth="9.140625" defaultRowHeight="12.75"/>
  <cols>
    <col min="1" max="1" width="77.140625" style="124" customWidth="1"/>
    <col min="2" max="3" width="8" style="124" customWidth="1"/>
    <col min="4" max="6" width="14.28515625" style="124" customWidth="1"/>
    <col min="7" max="16384" width="9.140625" style="124"/>
  </cols>
  <sheetData>
    <row r="1" spans="1:6" ht="18.75">
      <c r="A1" s="125" t="s">
        <v>148</v>
      </c>
      <c r="B1" s="125"/>
      <c r="C1" s="125"/>
      <c r="D1" s="150"/>
      <c r="E1" s="150"/>
      <c r="F1" s="126" t="s">
        <v>83</v>
      </c>
    </row>
    <row r="2" spans="1:6" ht="18.75">
      <c r="A2" s="125" t="s">
        <v>149</v>
      </c>
      <c r="B2" s="125"/>
      <c r="C2" s="125"/>
      <c r="D2" s="150"/>
      <c r="E2" s="150"/>
      <c r="F2" s="126" t="s">
        <v>401</v>
      </c>
    </row>
    <row r="3" spans="1:6" ht="18.75">
      <c r="A3" s="125" t="s">
        <v>150</v>
      </c>
      <c r="B3" s="125"/>
      <c r="C3" s="125"/>
      <c r="D3" s="150"/>
      <c r="E3" s="150"/>
      <c r="F3" s="126" t="s">
        <v>278</v>
      </c>
    </row>
    <row r="4" spans="1:6" ht="18.75">
      <c r="A4" s="125" t="s">
        <v>151</v>
      </c>
      <c r="B4" s="125"/>
      <c r="C4" s="125"/>
      <c r="D4" s="125"/>
      <c r="E4" s="306" t="s">
        <v>436</v>
      </c>
      <c r="F4" s="308"/>
    </row>
    <row r="5" spans="1:6" ht="15.75">
      <c r="A5" s="144"/>
      <c r="B5" s="144"/>
      <c r="C5" s="144"/>
      <c r="D5" s="151"/>
      <c r="E5" s="152"/>
      <c r="F5" s="152"/>
    </row>
    <row r="6" spans="1:6" ht="15.75">
      <c r="A6" s="144"/>
      <c r="B6" s="144"/>
      <c r="C6" s="144"/>
      <c r="D6" s="151"/>
      <c r="E6" s="151"/>
      <c r="F6" s="151"/>
    </row>
    <row r="7" spans="1:6" ht="15.75">
      <c r="A7" s="299"/>
      <c r="B7" s="299"/>
      <c r="C7" s="299"/>
      <c r="D7" s="299"/>
      <c r="E7" s="299"/>
      <c r="F7" s="299"/>
    </row>
    <row r="8" spans="1:6" ht="36.6" customHeight="1">
      <c r="A8" s="300" t="s">
        <v>376</v>
      </c>
      <c r="B8" s="300"/>
      <c r="C8" s="300"/>
      <c r="D8" s="300"/>
      <c r="E8" s="300"/>
      <c r="F8" s="300"/>
    </row>
    <row r="9" spans="1:6" ht="13.5" thickBot="1">
      <c r="A9" s="153"/>
      <c r="B9" s="153"/>
      <c r="C9" s="153"/>
      <c r="D9" s="154"/>
      <c r="E9" s="154"/>
      <c r="F9" s="154" t="s">
        <v>56</v>
      </c>
    </row>
    <row r="10" spans="1:6" ht="14.25">
      <c r="A10" s="155" t="s">
        <v>215</v>
      </c>
      <c r="B10" s="156" t="s">
        <v>201</v>
      </c>
      <c r="C10" s="156" t="s">
        <v>202</v>
      </c>
      <c r="D10" s="157">
        <v>2023</v>
      </c>
      <c r="E10" s="157">
        <v>2024</v>
      </c>
      <c r="F10" s="158">
        <v>2025</v>
      </c>
    </row>
    <row r="11" spans="1:6" ht="22.5" customHeight="1">
      <c r="A11" s="159" t="s">
        <v>43</v>
      </c>
      <c r="B11" s="160" t="s">
        <v>203</v>
      </c>
      <c r="C11" s="160" t="s">
        <v>204</v>
      </c>
      <c r="D11" s="161">
        <f>D12+D13+D14+D15</f>
        <v>1990808.1600000001</v>
      </c>
      <c r="E11" s="161">
        <f>E12+E13+E14+E15</f>
        <v>2563577</v>
      </c>
      <c r="F11" s="162">
        <f>F12+F13+F14+F15</f>
        <v>2605577</v>
      </c>
    </row>
    <row r="12" spans="1:6" ht="30">
      <c r="A12" s="163" t="s">
        <v>44</v>
      </c>
      <c r="B12" s="164" t="s">
        <v>203</v>
      </c>
      <c r="C12" s="164" t="s">
        <v>205</v>
      </c>
      <c r="D12" s="103">
        <f>'пр 5.'!G11</f>
        <v>466074.38</v>
      </c>
      <c r="E12" s="103">
        <f>'пр 5.'!H11</f>
        <v>703000</v>
      </c>
      <c r="F12" s="103">
        <f>'пр 5.'!I11</f>
        <v>745000</v>
      </c>
    </row>
    <row r="13" spans="1:6" s="165" customFormat="1" ht="45">
      <c r="A13" s="163" t="s">
        <v>47</v>
      </c>
      <c r="B13" s="164" t="s">
        <v>203</v>
      </c>
      <c r="C13" s="164" t="s">
        <v>207</v>
      </c>
      <c r="D13" s="103">
        <f>'пр 5.'!G19</f>
        <v>1498039.28</v>
      </c>
      <c r="E13" s="103">
        <f>'пр 5.'!H19</f>
        <v>1835177</v>
      </c>
      <c r="F13" s="103">
        <f>'пр 5.'!I19</f>
        <v>1835177</v>
      </c>
    </row>
    <row r="14" spans="1:6" s="165" customFormat="1" ht="30">
      <c r="A14" s="163" t="s">
        <v>175</v>
      </c>
      <c r="B14" s="164" t="s">
        <v>203</v>
      </c>
      <c r="C14" s="164" t="s">
        <v>210</v>
      </c>
      <c r="D14" s="103">
        <f>'пр 5.'!G45</f>
        <v>25400</v>
      </c>
      <c r="E14" s="103">
        <f>'пр 5.'!H45</f>
        <v>25400</v>
      </c>
      <c r="F14" s="103">
        <f>'пр 5.'!I45</f>
        <v>25400</v>
      </c>
    </row>
    <row r="15" spans="1:6" s="165" customFormat="1" ht="18">
      <c r="A15" s="163" t="s">
        <v>188</v>
      </c>
      <c r="B15" s="164" t="s">
        <v>203</v>
      </c>
      <c r="C15" s="164" t="s">
        <v>211</v>
      </c>
      <c r="D15" s="103">
        <f>'пр 5.'!G51</f>
        <v>1294.5</v>
      </c>
      <c r="E15" s="103">
        <f>'пр 5.'!H51</f>
        <v>0</v>
      </c>
      <c r="F15" s="103">
        <f>'пр 5.'!I51</f>
        <v>0</v>
      </c>
    </row>
    <row r="16" spans="1:6" ht="14.25">
      <c r="A16" s="166" t="s">
        <v>48</v>
      </c>
      <c r="B16" s="160" t="s">
        <v>205</v>
      </c>
      <c r="C16" s="160" t="s">
        <v>204</v>
      </c>
      <c r="D16" s="161">
        <f>D17</f>
        <v>128500</v>
      </c>
      <c r="E16" s="161">
        <f>E17</f>
        <v>134500</v>
      </c>
      <c r="F16" s="162">
        <f>F17</f>
        <v>139400</v>
      </c>
    </row>
    <row r="17" spans="1:6" ht="15">
      <c r="A17" s="167" t="s">
        <v>377</v>
      </c>
      <c r="B17" s="168" t="s">
        <v>205</v>
      </c>
      <c r="C17" s="168" t="s">
        <v>206</v>
      </c>
      <c r="D17" s="103">
        <f>'пр 5.'!G59</f>
        <v>128500</v>
      </c>
      <c r="E17" s="103">
        <f>'пр 5.'!H59</f>
        <v>134500</v>
      </c>
      <c r="F17" s="103">
        <f>'пр 5.'!I59</f>
        <v>139400</v>
      </c>
    </row>
    <row r="18" spans="1:6" ht="28.5">
      <c r="A18" s="169" t="s">
        <v>50</v>
      </c>
      <c r="B18" s="170" t="s">
        <v>206</v>
      </c>
      <c r="C18" s="170" t="s">
        <v>204</v>
      </c>
      <c r="D18" s="161">
        <f>D19+D20</f>
        <v>5000</v>
      </c>
      <c r="E18" s="161">
        <f>E19+E20</f>
        <v>5000</v>
      </c>
      <c r="F18" s="162">
        <f>F19+F20</f>
        <v>3000</v>
      </c>
    </row>
    <row r="19" spans="1:6" ht="30">
      <c r="A19" s="101" t="s">
        <v>398</v>
      </c>
      <c r="B19" s="102" t="s">
        <v>206</v>
      </c>
      <c r="C19" s="102" t="s">
        <v>212</v>
      </c>
      <c r="D19" s="103">
        <f>'пр 5.'!G70</f>
        <v>5000</v>
      </c>
      <c r="E19" s="103">
        <f>'пр 5.'!H70</f>
        <v>5000</v>
      </c>
      <c r="F19" s="103">
        <f>'пр 5.'!I70</f>
        <v>3000</v>
      </c>
    </row>
    <row r="20" spans="1:6" ht="30" hidden="1">
      <c r="A20" s="101" t="s">
        <v>51</v>
      </c>
      <c r="B20" s="102" t="s">
        <v>206</v>
      </c>
      <c r="C20" s="102" t="s">
        <v>213</v>
      </c>
      <c r="D20" s="103">
        <v>0</v>
      </c>
      <c r="E20" s="103">
        <v>0</v>
      </c>
      <c r="F20" s="104">
        <v>0</v>
      </c>
    </row>
    <row r="21" spans="1:6" ht="14.25">
      <c r="A21" s="169" t="s">
        <v>52</v>
      </c>
      <c r="B21" s="160" t="s">
        <v>207</v>
      </c>
      <c r="C21" s="160" t="s">
        <v>204</v>
      </c>
      <c r="D21" s="161">
        <f>D22+D23</f>
        <v>1619128.85</v>
      </c>
      <c r="E21" s="161">
        <f t="shared" ref="E21:F21" si="0">E22+E23</f>
        <v>759000</v>
      </c>
      <c r="F21" s="161">
        <f t="shared" si="0"/>
        <v>795000</v>
      </c>
    </row>
    <row r="22" spans="1:6" ht="28.9" customHeight="1">
      <c r="A22" s="101" t="s">
        <v>53</v>
      </c>
      <c r="B22" s="102" t="s">
        <v>207</v>
      </c>
      <c r="C22" s="102" t="s">
        <v>214</v>
      </c>
      <c r="D22" s="103">
        <f>'пр 5.'!G78</f>
        <v>1619128.85</v>
      </c>
      <c r="E22" s="103">
        <f>'пр 5.'!H78</f>
        <v>759000</v>
      </c>
      <c r="F22" s="103">
        <f>'пр 5.'!I78</f>
        <v>795000</v>
      </c>
    </row>
    <row r="23" spans="1:6" ht="18" hidden="1" customHeight="1">
      <c r="A23" s="101" t="s">
        <v>274</v>
      </c>
      <c r="B23" s="102" t="s">
        <v>207</v>
      </c>
      <c r="C23" s="102" t="s">
        <v>265</v>
      </c>
      <c r="D23" s="103">
        <v>0</v>
      </c>
      <c r="E23" s="103">
        <v>0</v>
      </c>
      <c r="F23" s="103">
        <v>0</v>
      </c>
    </row>
    <row r="24" spans="1:6" ht="25.5" customHeight="1">
      <c r="A24" s="169" t="s">
        <v>166</v>
      </c>
      <c r="B24" s="160" t="s">
        <v>208</v>
      </c>
      <c r="C24" s="160" t="s">
        <v>204</v>
      </c>
      <c r="D24" s="161">
        <f>D25+D26</f>
        <v>9350943.9399999995</v>
      </c>
      <c r="E24" s="161">
        <f t="shared" ref="E24:F24" si="1">E25+E26</f>
        <v>108323</v>
      </c>
      <c r="F24" s="161">
        <f t="shared" si="1"/>
        <v>1023013</v>
      </c>
    </row>
    <row r="25" spans="1:6" ht="19.5" customHeight="1">
      <c r="A25" s="101" t="s">
        <v>392</v>
      </c>
      <c r="B25" s="102" t="s">
        <v>208</v>
      </c>
      <c r="C25" s="102" t="s">
        <v>205</v>
      </c>
      <c r="D25" s="103">
        <f>'пр 5.'!G87</f>
        <v>8628644.8200000003</v>
      </c>
      <c r="E25" s="103">
        <f>'пр 5.'!H87</f>
        <v>0</v>
      </c>
      <c r="F25" s="103">
        <f>'пр 5.'!I87</f>
        <v>0</v>
      </c>
    </row>
    <row r="26" spans="1:6" ht="15">
      <c r="A26" s="101" t="s">
        <v>164</v>
      </c>
      <c r="B26" s="102" t="s">
        <v>208</v>
      </c>
      <c r="C26" s="102" t="s">
        <v>206</v>
      </c>
      <c r="D26" s="103">
        <f>'пр 5.'!G103</f>
        <v>722299.12</v>
      </c>
      <c r="E26" s="103">
        <f>'пр 5.'!H103</f>
        <v>108323</v>
      </c>
      <c r="F26" s="103">
        <f>'пр 5.'!I103</f>
        <v>1023013</v>
      </c>
    </row>
    <row r="27" spans="1:6" ht="14.25">
      <c r="A27" s="169" t="s">
        <v>54</v>
      </c>
      <c r="B27" s="160" t="s">
        <v>209</v>
      </c>
      <c r="C27" s="160" t="s">
        <v>204</v>
      </c>
      <c r="D27" s="161">
        <f>D28</f>
        <v>2879557.66</v>
      </c>
      <c r="E27" s="161">
        <f>E28</f>
        <v>2140100</v>
      </c>
      <c r="F27" s="162">
        <f>F28</f>
        <v>2140100</v>
      </c>
    </row>
    <row r="28" spans="1:6" ht="15">
      <c r="A28" s="101" t="s">
        <v>55</v>
      </c>
      <c r="B28" s="102" t="s">
        <v>209</v>
      </c>
      <c r="C28" s="102" t="s">
        <v>203</v>
      </c>
      <c r="D28" s="103">
        <f>'пр 5.'!G122</f>
        <v>2879557.66</v>
      </c>
      <c r="E28" s="103">
        <f>'пр 5.'!H122</f>
        <v>2140100</v>
      </c>
      <c r="F28" s="103">
        <f>'пр 5.'!I122</f>
        <v>2140100</v>
      </c>
    </row>
    <row r="29" spans="1:6" ht="15" thickBot="1">
      <c r="A29" s="96" t="s">
        <v>391</v>
      </c>
      <c r="B29" s="105" t="s">
        <v>216</v>
      </c>
      <c r="C29" s="105" t="s">
        <v>216</v>
      </c>
      <c r="D29" s="106">
        <f>D11+D16+D18+D21+D24+D27</f>
        <v>15973938.609999999</v>
      </c>
      <c r="E29" s="106">
        <f t="shared" ref="E29:F29" si="2">E11+E16+E18+E21+E24+E27</f>
        <v>5710500</v>
      </c>
      <c r="F29" s="106">
        <f t="shared" si="2"/>
        <v>6706090</v>
      </c>
    </row>
  </sheetData>
  <mergeCells count="3">
    <mergeCell ref="A7:F7"/>
    <mergeCell ref="A8:F8"/>
    <mergeCell ref="E4:F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21"/>
  <sheetViews>
    <sheetView zoomScale="70" zoomScaleNormal="70" workbookViewId="0">
      <selection activeCell="G5" sqref="G5"/>
    </sheetView>
  </sheetViews>
  <sheetFormatPr defaultColWidth="9.140625" defaultRowHeight="12.75"/>
  <cols>
    <col min="1" max="1" width="77.140625" style="124" customWidth="1"/>
    <col min="2" max="3" width="8" style="124" customWidth="1"/>
    <col min="4" max="4" width="14.28515625" style="124" customWidth="1"/>
    <col min="5" max="5" width="8" style="124" customWidth="1"/>
    <col min="6" max="8" width="14.28515625" style="124" customWidth="1"/>
    <col min="9" max="16384" width="9.140625" style="124"/>
  </cols>
  <sheetData>
    <row r="1" spans="1:8" ht="15.6" customHeight="1">
      <c r="A1" s="171"/>
      <c r="B1" s="171"/>
      <c r="C1" s="171"/>
      <c r="D1" s="171"/>
      <c r="E1" s="172"/>
      <c r="F1" s="172"/>
      <c r="G1" s="172"/>
      <c r="H1" s="126" t="s">
        <v>358</v>
      </c>
    </row>
    <row r="2" spans="1:8" ht="14.45" customHeight="1">
      <c r="A2" s="171"/>
      <c r="B2" s="171"/>
      <c r="C2" s="171"/>
      <c r="D2" s="171"/>
      <c r="E2" s="172"/>
      <c r="F2" s="172"/>
      <c r="G2" s="172"/>
      <c r="H2" s="126" t="s">
        <v>401</v>
      </c>
    </row>
    <row r="3" spans="1:8" ht="15.6" customHeight="1">
      <c r="A3" s="171"/>
      <c r="B3" s="171"/>
      <c r="C3" s="171"/>
      <c r="D3" s="171"/>
      <c r="E3" s="172"/>
      <c r="F3" s="172"/>
      <c r="G3" s="172"/>
      <c r="H3" s="126" t="s">
        <v>278</v>
      </c>
    </row>
    <row r="4" spans="1:8" ht="15" customHeight="1">
      <c r="A4" s="171"/>
      <c r="B4" s="171"/>
      <c r="C4" s="171"/>
      <c r="D4" s="171"/>
      <c r="E4" s="172"/>
      <c r="F4" s="172"/>
      <c r="G4" s="306" t="s">
        <v>436</v>
      </c>
      <c r="H4" s="309"/>
    </row>
    <row r="5" spans="1:8" ht="18.75">
      <c r="A5" s="171"/>
      <c r="B5" s="171"/>
      <c r="C5" s="171"/>
      <c r="D5" s="171"/>
      <c r="E5" s="172"/>
      <c r="F5" s="172"/>
      <c r="G5" s="171"/>
      <c r="H5" s="171"/>
    </row>
    <row r="6" spans="1:8" ht="67.150000000000006" customHeight="1">
      <c r="A6" s="302" t="s">
        <v>408</v>
      </c>
      <c r="B6" s="302"/>
      <c r="C6" s="302"/>
      <c r="D6" s="302"/>
      <c r="E6" s="302"/>
      <c r="F6" s="302"/>
      <c r="G6" s="302"/>
      <c r="H6" s="302"/>
    </row>
    <row r="7" spans="1:8" ht="16.5" thickBot="1">
      <c r="A7" s="173"/>
      <c r="B7" s="301"/>
      <c r="C7" s="301"/>
      <c r="D7" s="301"/>
      <c r="E7" s="174"/>
      <c r="F7" s="175"/>
      <c r="G7" s="176"/>
      <c r="H7" s="174" t="s">
        <v>56</v>
      </c>
    </row>
    <row r="8" spans="1:8" ht="30.75" customHeight="1">
      <c r="A8" s="177" t="s">
        <v>57</v>
      </c>
      <c r="B8" s="178" t="s">
        <v>201</v>
      </c>
      <c r="C8" s="178" t="s">
        <v>202</v>
      </c>
      <c r="D8" s="179" t="s">
        <v>59</v>
      </c>
      <c r="E8" s="179" t="s">
        <v>60</v>
      </c>
      <c r="F8" s="178">
        <v>2023</v>
      </c>
      <c r="G8" s="178">
        <v>2024</v>
      </c>
      <c r="H8" s="178">
        <v>2025</v>
      </c>
    </row>
    <row r="9" spans="1:8" ht="26.25" customHeight="1">
      <c r="A9" s="180" t="s">
        <v>43</v>
      </c>
      <c r="B9" s="181">
        <v>1</v>
      </c>
      <c r="C9" s="181">
        <v>0</v>
      </c>
      <c r="D9" s="182">
        <v>0</v>
      </c>
      <c r="E9" s="183">
        <v>0</v>
      </c>
      <c r="F9" s="184">
        <f>F10+F16+F31+F37</f>
        <v>1990808.1600000001</v>
      </c>
      <c r="G9" s="184">
        <f>G10+G16+G31+G37</f>
        <v>2563577</v>
      </c>
      <c r="H9" s="184">
        <f>H10+H16+H31+H37</f>
        <v>2605577</v>
      </c>
    </row>
    <row r="10" spans="1:8" ht="34.5" customHeight="1">
      <c r="A10" s="185" t="s">
        <v>44</v>
      </c>
      <c r="B10" s="277">
        <v>1</v>
      </c>
      <c r="C10" s="277">
        <v>2</v>
      </c>
      <c r="D10" s="182">
        <v>0</v>
      </c>
      <c r="E10" s="183">
        <v>0</v>
      </c>
      <c r="F10" s="184">
        <f>F11</f>
        <v>466074.38</v>
      </c>
      <c r="G10" s="184">
        <f t="shared" ref="G10:H10" si="0">G11</f>
        <v>703000</v>
      </c>
      <c r="H10" s="184">
        <f t="shared" si="0"/>
        <v>745000</v>
      </c>
    </row>
    <row r="11" spans="1:8" ht="48.75" customHeight="1">
      <c r="A11" s="186" t="s">
        <v>378</v>
      </c>
      <c r="B11" s="118">
        <v>1</v>
      </c>
      <c r="C11" s="118">
        <v>2</v>
      </c>
      <c r="D11" s="187">
        <v>5700000000</v>
      </c>
      <c r="E11" s="188">
        <v>0</v>
      </c>
      <c r="F11" s="116">
        <f>F12</f>
        <v>466074.38</v>
      </c>
      <c r="G11" s="116">
        <f t="shared" ref="G11:H11" si="1">G12</f>
        <v>703000</v>
      </c>
      <c r="H11" s="116">
        <f t="shared" si="1"/>
        <v>745000</v>
      </c>
    </row>
    <row r="12" spans="1:8" ht="23.25" customHeight="1">
      <c r="A12" s="186" t="s">
        <v>332</v>
      </c>
      <c r="B12" s="118">
        <v>1</v>
      </c>
      <c r="C12" s="118">
        <v>2</v>
      </c>
      <c r="D12" s="187">
        <v>5740000000</v>
      </c>
      <c r="E12" s="188">
        <v>0</v>
      </c>
      <c r="F12" s="116">
        <f>F13</f>
        <v>466074.38</v>
      </c>
      <c r="G12" s="116">
        <f t="shared" ref="G12:H12" si="2">G13</f>
        <v>703000</v>
      </c>
      <c r="H12" s="116">
        <f t="shared" si="2"/>
        <v>745000</v>
      </c>
    </row>
    <row r="13" spans="1:8" ht="23.25" customHeight="1">
      <c r="A13" s="186" t="s">
        <v>349</v>
      </c>
      <c r="B13" s="118">
        <v>1</v>
      </c>
      <c r="C13" s="118">
        <v>2</v>
      </c>
      <c r="D13" s="187">
        <v>5740500000</v>
      </c>
      <c r="E13" s="188">
        <v>0</v>
      </c>
      <c r="F13" s="116">
        <f>F14</f>
        <v>466074.38</v>
      </c>
      <c r="G13" s="116">
        <f t="shared" ref="G13:H13" si="3">G14</f>
        <v>703000</v>
      </c>
      <c r="H13" s="116">
        <f t="shared" si="3"/>
        <v>745000</v>
      </c>
    </row>
    <row r="14" spans="1:8" ht="23.25" customHeight="1">
      <c r="A14" s="186" t="s">
        <v>61</v>
      </c>
      <c r="B14" s="118">
        <v>1</v>
      </c>
      <c r="C14" s="118">
        <v>2</v>
      </c>
      <c r="D14" s="187">
        <v>5740510010</v>
      </c>
      <c r="E14" s="188">
        <v>0</v>
      </c>
      <c r="F14" s="116">
        <f>F15</f>
        <v>466074.38</v>
      </c>
      <c r="G14" s="116">
        <f t="shared" ref="G14:H14" si="4">G15</f>
        <v>703000</v>
      </c>
      <c r="H14" s="116">
        <f t="shared" si="4"/>
        <v>745000</v>
      </c>
    </row>
    <row r="15" spans="1:8" ht="23.25" customHeight="1">
      <c r="A15" s="186" t="s">
        <v>62</v>
      </c>
      <c r="B15" s="118">
        <v>1</v>
      </c>
      <c r="C15" s="118">
        <v>2</v>
      </c>
      <c r="D15" s="187">
        <v>5740510010</v>
      </c>
      <c r="E15" s="188">
        <v>120</v>
      </c>
      <c r="F15" s="116">
        <f>'пр 5.'!G16</f>
        <v>466074.38</v>
      </c>
      <c r="G15" s="116">
        <f>'пр 5.'!H16</f>
        <v>703000</v>
      </c>
      <c r="H15" s="116">
        <f>'пр 5.'!I16</f>
        <v>745000</v>
      </c>
    </row>
    <row r="16" spans="1:8" ht="45.75" customHeight="1">
      <c r="A16" s="185" t="s">
        <v>47</v>
      </c>
      <c r="B16" s="277">
        <v>1</v>
      </c>
      <c r="C16" s="277">
        <v>4</v>
      </c>
      <c r="D16" s="182">
        <v>0</v>
      </c>
      <c r="E16" s="183">
        <v>0</v>
      </c>
      <c r="F16" s="184">
        <f>F17+F27</f>
        <v>1498039.28</v>
      </c>
      <c r="G16" s="184">
        <f t="shared" ref="G16:H16" si="5">G17+G27</f>
        <v>1835177</v>
      </c>
      <c r="H16" s="184">
        <f t="shared" si="5"/>
        <v>1835177</v>
      </c>
    </row>
    <row r="17" spans="1:8" ht="48.75" customHeight="1">
      <c r="A17" s="186" t="s">
        <v>378</v>
      </c>
      <c r="B17" s="118">
        <v>1</v>
      </c>
      <c r="C17" s="118">
        <v>4</v>
      </c>
      <c r="D17" s="187">
        <v>5700000000</v>
      </c>
      <c r="E17" s="188">
        <v>0</v>
      </c>
      <c r="F17" s="116">
        <f>F18</f>
        <v>1496039.28</v>
      </c>
      <c r="G17" s="116">
        <f t="shared" ref="G17:H17" si="6">G18</f>
        <v>1835177</v>
      </c>
      <c r="H17" s="116">
        <f t="shared" si="6"/>
        <v>1835177</v>
      </c>
    </row>
    <row r="18" spans="1:8" ht="23.25" customHeight="1">
      <c r="A18" s="186" t="s">
        <v>332</v>
      </c>
      <c r="B18" s="118">
        <v>1</v>
      </c>
      <c r="C18" s="118">
        <v>4</v>
      </c>
      <c r="D18" s="187">
        <v>5740000000</v>
      </c>
      <c r="E18" s="188">
        <v>0</v>
      </c>
      <c r="F18" s="116">
        <f>F19</f>
        <v>1496039.28</v>
      </c>
      <c r="G18" s="116">
        <f t="shared" ref="G18:H18" si="7">G19</f>
        <v>1835177</v>
      </c>
      <c r="H18" s="116">
        <f t="shared" si="7"/>
        <v>1835177</v>
      </c>
    </row>
    <row r="19" spans="1:8" ht="23.25" customHeight="1">
      <c r="A19" s="186" t="s">
        <v>331</v>
      </c>
      <c r="B19" s="118">
        <v>1</v>
      </c>
      <c r="C19" s="118">
        <v>4</v>
      </c>
      <c r="D19" s="187">
        <v>5740500000</v>
      </c>
      <c r="E19" s="188">
        <v>0</v>
      </c>
      <c r="F19" s="116">
        <f>F20+F25</f>
        <v>1496039.28</v>
      </c>
      <c r="G19" s="116">
        <f t="shared" ref="G19:H19" si="8">G20+G25</f>
        <v>1835177</v>
      </c>
      <c r="H19" s="116">
        <f t="shared" si="8"/>
        <v>1835177</v>
      </c>
    </row>
    <row r="20" spans="1:8" ht="23.25" customHeight="1">
      <c r="A20" s="186" t="s">
        <v>409</v>
      </c>
      <c r="B20" s="118">
        <v>1</v>
      </c>
      <c r="C20" s="118">
        <v>4</v>
      </c>
      <c r="D20" s="187">
        <v>5740510020</v>
      </c>
      <c r="E20" s="188">
        <v>0</v>
      </c>
      <c r="F20" s="116">
        <f>F21+F22+F24+F23</f>
        <v>1163119.28</v>
      </c>
      <c r="G20" s="116">
        <f>G21+G22+G24+G23</f>
        <v>1502257</v>
      </c>
      <c r="H20" s="116">
        <f>H21+H22+H24+H23</f>
        <v>1502257</v>
      </c>
    </row>
    <row r="21" spans="1:8" ht="23.25" customHeight="1">
      <c r="A21" s="186" t="s">
        <v>62</v>
      </c>
      <c r="B21" s="118">
        <v>1</v>
      </c>
      <c r="C21" s="118">
        <v>4</v>
      </c>
      <c r="D21" s="187">
        <v>5740510020</v>
      </c>
      <c r="E21" s="188">
        <v>120</v>
      </c>
      <c r="F21" s="116">
        <f>'пр 5.'!G24</f>
        <v>736765.97</v>
      </c>
      <c r="G21" s="116">
        <f>'пр 5.'!H24</f>
        <v>1155800</v>
      </c>
      <c r="H21" s="116">
        <f>'пр 5.'!I24</f>
        <v>1155800</v>
      </c>
    </row>
    <row r="22" spans="1:8" ht="30.75" customHeight="1">
      <c r="A22" s="186" t="s">
        <v>65</v>
      </c>
      <c r="B22" s="118">
        <v>1</v>
      </c>
      <c r="C22" s="118">
        <v>4</v>
      </c>
      <c r="D22" s="187">
        <v>5740510020</v>
      </c>
      <c r="E22" s="188">
        <v>240</v>
      </c>
      <c r="F22" s="116">
        <f>'пр 5.'!G27</f>
        <v>366953.31</v>
      </c>
      <c r="G22" s="116">
        <f>'пр 5.'!H27</f>
        <v>289057</v>
      </c>
      <c r="H22" s="116">
        <f>'пр 5.'!I27</f>
        <v>289057</v>
      </c>
    </row>
    <row r="23" spans="1:8" ht="24.75" customHeight="1">
      <c r="A23" s="186" t="s">
        <v>40</v>
      </c>
      <c r="B23" s="118">
        <v>1</v>
      </c>
      <c r="C23" s="118">
        <v>4</v>
      </c>
      <c r="D23" s="187">
        <v>5740510020</v>
      </c>
      <c r="E23" s="188">
        <v>540</v>
      </c>
      <c r="F23" s="116">
        <f>'пр 5.'!G30</f>
        <v>57400</v>
      </c>
      <c r="G23" s="116">
        <f>'пр 5.'!H30</f>
        <v>57400</v>
      </c>
      <c r="H23" s="116">
        <f>'пр 5.'!I30</f>
        <v>57400</v>
      </c>
    </row>
    <row r="24" spans="1:8" ht="24.75" customHeight="1">
      <c r="A24" s="186" t="s">
        <v>165</v>
      </c>
      <c r="B24" s="118">
        <v>1</v>
      </c>
      <c r="C24" s="118">
        <v>4</v>
      </c>
      <c r="D24" s="187">
        <v>5740510020</v>
      </c>
      <c r="E24" s="188">
        <v>850</v>
      </c>
      <c r="F24" s="116">
        <f>'пр 5.'!G31</f>
        <v>2000</v>
      </c>
      <c r="G24" s="116">
        <f>'пр 5.'!H31</f>
        <v>0</v>
      </c>
      <c r="H24" s="116">
        <f>'пр 5.'!I31</f>
        <v>0</v>
      </c>
    </row>
    <row r="25" spans="1:8" ht="59.25" customHeight="1">
      <c r="A25" s="186" t="s">
        <v>169</v>
      </c>
      <c r="B25" s="118">
        <v>1</v>
      </c>
      <c r="C25" s="118">
        <v>4</v>
      </c>
      <c r="D25" s="187">
        <v>5740515010</v>
      </c>
      <c r="E25" s="188">
        <v>0</v>
      </c>
      <c r="F25" s="116">
        <f>F26</f>
        <v>332920</v>
      </c>
      <c r="G25" s="116">
        <f>G26</f>
        <v>332920</v>
      </c>
      <c r="H25" s="116">
        <f>H26</f>
        <v>332920</v>
      </c>
    </row>
    <row r="26" spans="1:8" ht="24.75" customHeight="1">
      <c r="A26" s="186" t="s">
        <v>40</v>
      </c>
      <c r="B26" s="118">
        <v>1</v>
      </c>
      <c r="C26" s="118">
        <v>4</v>
      </c>
      <c r="D26" s="187">
        <v>5740515010</v>
      </c>
      <c r="E26" s="188">
        <v>540</v>
      </c>
      <c r="F26" s="116">
        <f>'пр 5.'!G34</f>
        <v>332920</v>
      </c>
      <c r="G26" s="116">
        <v>332920</v>
      </c>
      <c r="H26" s="116">
        <v>332920</v>
      </c>
    </row>
    <row r="27" spans="1:8" ht="24.75" customHeight="1">
      <c r="A27" s="89" t="s">
        <v>424</v>
      </c>
      <c r="B27" s="91">
        <v>1</v>
      </c>
      <c r="C27" s="91">
        <v>4</v>
      </c>
      <c r="D27" s="92">
        <v>7700000000</v>
      </c>
      <c r="E27" s="93">
        <v>0</v>
      </c>
      <c r="F27" s="113">
        <f>F28</f>
        <v>2000</v>
      </c>
      <c r="G27" s="113">
        <f t="shared" ref="G27:H27" si="9">G28</f>
        <v>0</v>
      </c>
      <c r="H27" s="113">
        <f t="shared" si="9"/>
        <v>0</v>
      </c>
    </row>
    <row r="28" spans="1:8" ht="24.75" customHeight="1">
      <c r="A28" s="89" t="s">
        <v>433</v>
      </c>
      <c r="B28" s="91">
        <v>1</v>
      </c>
      <c r="C28" s="91">
        <v>4</v>
      </c>
      <c r="D28" s="92">
        <v>7730000000</v>
      </c>
      <c r="E28" s="93">
        <v>0</v>
      </c>
      <c r="F28" s="113">
        <f>F29</f>
        <v>2000</v>
      </c>
      <c r="G28" s="113">
        <f t="shared" ref="G28:H28" si="10">G29</f>
        <v>0</v>
      </c>
      <c r="H28" s="113">
        <f t="shared" si="10"/>
        <v>0</v>
      </c>
    </row>
    <row r="29" spans="1:8" ht="24.75" customHeight="1">
      <c r="A29" s="89" t="s">
        <v>423</v>
      </c>
      <c r="B29" s="91">
        <v>1</v>
      </c>
      <c r="C29" s="91">
        <v>4</v>
      </c>
      <c r="D29" s="92">
        <v>7730099920</v>
      </c>
      <c r="E29" s="93">
        <v>0</v>
      </c>
      <c r="F29" s="113">
        <f>F30</f>
        <v>2000</v>
      </c>
      <c r="G29" s="113">
        <f t="shared" ref="G29:H29" si="11">G30</f>
        <v>0</v>
      </c>
      <c r="H29" s="113">
        <f t="shared" si="11"/>
        <v>0</v>
      </c>
    </row>
    <row r="30" spans="1:8" ht="24.75" customHeight="1">
      <c r="A30" s="89" t="s">
        <v>422</v>
      </c>
      <c r="B30" s="91">
        <v>1</v>
      </c>
      <c r="C30" s="91">
        <v>4</v>
      </c>
      <c r="D30" s="92">
        <v>7730099920</v>
      </c>
      <c r="E30" s="93">
        <v>830</v>
      </c>
      <c r="F30" s="113">
        <f>'пр 5.'!G43</f>
        <v>2000</v>
      </c>
      <c r="G30" s="113">
        <f>'пр 5.'!H43</f>
        <v>0</v>
      </c>
      <c r="H30" s="113">
        <f>'пр 5.'!I43</f>
        <v>0</v>
      </c>
    </row>
    <row r="31" spans="1:8" ht="30.75" customHeight="1">
      <c r="A31" s="185" t="s">
        <v>175</v>
      </c>
      <c r="B31" s="181">
        <v>1</v>
      </c>
      <c r="C31" s="181">
        <v>6</v>
      </c>
      <c r="D31" s="182">
        <v>0</v>
      </c>
      <c r="E31" s="183">
        <v>0</v>
      </c>
      <c r="F31" s="184">
        <f>F32</f>
        <v>25400</v>
      </c>
      <c r="G31" s="184">
        <f t="shared" ref="G31:H31" si="12">G32</f>
        <v>25400</v>
      </c>
      <c r="H31" s="184">
        <f t="shared" si="12"/>
        <v>25400</v>
      </c>
    </row>
    <row r="32" spans="1:8" ht="49.5" customHeight="1">
      <c r="A32" s="186" t="s">
        <v>378</v>
      </c>
      <c r="B32" s="118">
        <v>1</v>
      </c>
      <c r="C32" s="118">
        <v>6</v>
      </c>
      <c r="D32" s="187">
        <v>5700000000</v>
      </c>
      <c r="E32" s="188">
        <v>0</v>
      </c>
      <c r="F32" s="116">
        <f>F33</f>
        <v>25400</v>
      </c>
      <c r="G32" s="116">
        <f t="shared" ref="G32:H32" si="13">G33</f>
        <v>25400</v>
      </c>
      <c r="H32" s="116">
        <f t="shared" si="13"/>
        <v>25400</v>
      </c>
    </row>
    <row r="33" spans="1:8" ht="22.5" customHeight="1">
      <c r="A33" s="186" t="s">
        <v>332</v>
      </c>
      <c r="B33" s="118">
        <v>1</v>
      </c>
      <c r="C33" s="118">
        <v>6</v>
      </c>
      <c r="D33" s="187">
        <v>5740000000</v>
      </c>
      <c r="E33" s="188">
        <v>0</v>
      </c>
      <c r="F33" s="116">
        <f>F34</f>
        <v>25400</v>
      </c>
      <c r="G33" s="116">
        <f t="shared" ref="G33:H33" si="14">G34</f>
        <v>25400</v>
      </c>
      <c r="H33" s="116">
        <f t="shared" si="14"/>
        <v>25400</v>
      </c>
    </row>
    <row r="34" spans="1:8" ht="22.5" customHeight="1">
      <c r="A34" s="186" t="s">
        <v>349</v>
      </c>
      <c r="B34" s="118">
        <v>1</v>
      </c>
      <c r="C34" s="118">
        <v>6</v>
      </c>
      <c r="D34" s="187">
        <v>5740500000</v>
      </c>
      <c r="E34" s="188">
        <v>0</v>
      </c>
      <c r="F34" s="116">
        <f>F35</f>
        <v>25400</v>
      </c>
      <c r="G34" s="116">
        <f t="shared" ref="G34:H34" si="15">G35</f>
        <v>25400</v>
      </c>
      <c r="H34" s="116">
        <f t="shared" si="15"/>
        <v>25400</v>
      </c>
    </row>
    <row r="35" spans="1:8" ht="23.45" customHeight="1">
      <c r="A35" s="186" t="s">
        <v>410</v>
      </c>
      <c r="B35" s="118">
        <v>1</v>
      </c>
      <c r="C35" s="118">
        <v>6</v>
      </c>
      <c r="D35" s="187">
        <v>5740510080</v>
      </c>
      <c r="E35" s="188">
        <v>0</v>
      </c>
      <c r="F35" s="116">
        <f>F36</f>
        <v>25400</v>
      </c>
      <c r="G35" s="116">
        <f t="shared" ref="G35:H35" si="16">G36</f>
        <v>25400</v>
      </c>
      <c r="H35" s="116">
        <f t="shared" si="16"/>
        <v>25400</v>
      </c>
    </row>
    <row r="36" spans="1:8" ht="24" customHeight="1">
      <c r="A36" s="186" t="s">
        <v>40</v>
      </c>
      <c r="B36" s="118">
        <v>1</v>
      </c>
      <c r="C36" s="118">
        <v>6</v>
      </c>
      <c r="D36" s="187">
        <v>5740510080</v>
      </c>
      <c r="E36" s="188">
        <v>540</v>
      </c>
      <c r="F36" s="116">
        <f>'пр 5.'!G50</f>
        <v>25400</v>
      </c>
      <c r="G36" s="116">
        <f>'пр 5.'!H50</f>
        <v>25400</v>
      </c>
      <c r="H36" s="116">
        <f>'пр 5.'!I50</f>
        <v>25400</v>
      </c>
    </row>
    <row r="37" spans="1:8" ht="24" customHeight="1">
      <c r="A37" s="185" t="s">
        <v>188</v>
      </c>
      <c r="B37" s="118">
        <v>1</v>
      </c>
      <c r="C37" s="118">
        <v>13</v>
      </c>
      <c r="D37" s="189">
        <v>0</v>
      </c>
      <c r="E37" s="190">
        <v>0</v>
      </c>
      <c r="F37" s="184">
        <f>F38</f>
        <v>1294.5</v>
      </c>
      <c r="G37" s="184">
        <f t="shared" ref="G37:H37" si="17">G38</f>
        <v>0</v>
      </c>
      <c r="H37" s="184">
        <f t="shared" si="17"/>
        <v>0</v>
      </c>
    </row>
    <row r="38" spans="1:8" ht="48" customHeight="1">
      <c r="A38" s="186" t="s">
        <v>378</v>
      </c>
      <c r="B38" s="118">
        <v>1</v>
      </c>
      <c r="C38" s="118">
        <v>13</v>
      </c>
      <c r="D38" s="187">
        <v>5700000000</v>
      </c>
      <c r="E38" s="188">
        <v>0</v>
      </c>
      <c r="F38" s="116">
        <f>F39</f>
        <v>1294.5</v>
      </c>
      <c r="G38" s="116">
        <f t="shared" ref="G38:H38" si="18">G39</f>
        <v>0</v>
      </c>
      <c r="H38" s="116">
        <f t="shared" si="18"/>
        <v>0</v>
      </c>
    </row>
    <row r="39" spans="1:8" ht="21.75" customHeight="1">
      <c r="A39" s="80" t="s">
        <v>332</v>
      </c>
      <c r="B39" s="118">
        <v>1</v>
      </c>
      <c r="C39" s="118">
        <v>13</v>
      </c>
      <c r="D39" s="119">
        <v>5740000000</v>
      </c>
      <c r="E39" s="120">
        <v>0</v>
      </c>
      <c r="F39" s="116">
        <f>F40</f>
        <v>1294.5</v>
      </c>
      <c r="G39" s="116">
        <f t="shared" ref="G39:H40" si="19">G40</f>
        <v>0</v>
      </c>
      <c r="H39" s="116">
        <f t="shared" si="19"/>
        <v>0</v>
      </c>
    </row>
    <row r="40" spans="1:8" ht="21.75" customHeight="1">
      <c r="A40" s="186" t="s">
        <v>349</v>
      </c>
      <c r="B40" s="118">
        <v>1</v>
      </c>
      <c r="C40" s="118">
        <v>13</v>
      </c>
      <c r="D40" s="119">
        <v>5740500000</v>
      </c>
      <c r="E40" s="120">
        <v>0</v>
      </c>
      <c r="F40" s="116">
        <f>F41</f>
        <v>1294.5</v>
      </c>
      <c r="G40" s="116">
        <f t="shared" si="19"/>
        <v>0</v>
      </c>
      <c r="H40" s="116">
        <f t="shared" si="19"/>
        <v>0</v>
      </c>
    </row>
    <row r="41" spans="1:8" ht="21.75" customHeight="1">
      <c r="A41" s="80" t="s">
        <v>189</v>
      </c>
      <c r="B41" s="118">
        <v>1</v>
      </c>
      <c r="C41" s="118">
        <v>13</v>
      </c>
      <c r="D41" s="119">
        <v>5740595100</v>
      </c>
      <c r="E41" s="120">
        <v>0</v>
      </c>
      <c r="F41" s="116">
        <f>F42</f>
        <v>1294.5</v>
      </c>
      <c r="G41" s="116">
        <f>G42</f>
        <v>0</v>
      </c>
      <c r="H41" s="116">
        <f>H42</f>
        <v>0</v>
      </c>
    </row>
    <row r="42" spans="1:8" ht="21.75" customHeight="1">
      <c r="A42" s="80" t="s">
        <v>165</v>
      </c>
      <c r="B42" s="118">
        <v>1</v>
      </c>
      <c r="C42" s="118">
        <v>13</v>
      </c>
      <c r="D42" s="119">
        <v>5740595100</v>
      </c>
      <c r="E42" s="120">
        <v>850</v>
      </c>
      <c r="F42" s="116">
        <f>'пр 5.'!G57</f>
        <v>1294.5</v>
      </c>
      <c r="G42" s="116">
        <f>'пр 5.'!H57</f>
        <v>0</v>
      </c>
      <c r="H42" s="116">
        <f>'пр 5.'!I57</f>
        <v>0</v>
      </c>
    </row>
    <row r="43" spans="1:8" ht="21.75" customHeight="1">
      <c r="A43" s="191" t="s">
        <v>48</v>
      </c>
      <c r="B43" s="192">
        <v>2</v>
      </c>
      <c r="C43" s="192">
        <v>0</v>
      </c>
      <c r="D43" s="193">
        <v>0</v>
      </c>
      <c r="E43" s="194">
        <v>0</v>
      </c>
      <c r="F43" s="184">
        <f>F44</f>
        <v>128500</v>
      </c>
      <c r="G43" s="184">
        <f t="shared" ref="G43:H47" si="20">G44</f>
        <v>134500</v>
      </c>
      <c r="H43" s="184">
        <f t="shared" si="20"/>
        <v>139400</v>
      </c>
    </row>
    <row r="44" spans="1:8" ht="21.75" customHeight="1">
      <c r="A44" s="195" t="s">
        <v>377</v>
      </c>
      <c r="B44" s="192">
        <v>2</v>
      </c>
      <c r="C44" s="192">
        <v>3</v>
      </c>
      <c r="D44" s="193">
        <v>0</v>
      </c>
      <c r="E44" s="194">
        <v>0</v>
      </c>
      <c r="F44" s="184">
        <f>F45</f>
        <v>128500</v>
      </c>
      <c r="G44" s="184">
        <f t="shared" si="20"/>
        <v>134500</v>
      </c>
      <c r="H44" s="184">
        <f t="shared" si="20"/>
        <v>139400</v>
      </c>
    </row>
    <row r="45" spans="1:8" ht="48" customHeight="1">
      <c r="A45" s="186" t="s">
        <v>378</v>
      </c>
      <c r="B45" s="196">
        <v>2</v>
      </c>
      <c r="C45" s="196">
        <v>3</v>
      </c>
      <c r="D45" s="197">
        <v>5700000000</v>
      </c>
      <c r="E45" s="198">
        <v>0</v>
      </c>
      <c r="F45" s="116">
        <f>F46</f>
        <v>128500</v>
      </c>
      <c r="G45" s="116">
        <f t="shared" si="20"/>
        <v>134500</v>
      </c>
      <c r="H45" s="116">
        <f t="shared" si="20"/>
        <v>139400</v>
      </c>
    </row>
    <row r="46" spans="1:8" ht="23.25" customHeight="1">
      <c r="A46" s="199" t="s">
        <v>332</v>
      </c>
      <c r="B46" s="196">
        <v>2</v>
      </c>
      <c r="C46" s="196">
        <v>3</v>
      </c>
      <c r="D46" s="197">
        <v>5740000000</v>
      </c>
      <c r="E46" s="198">
        <v>0</v>
      </c>
      <c r="F46" s="116">
        <f>F47</f>
        <v>128500</v>
      </c>
      <c r="G46" s="116">
        <f t="shared" si="20"/>
        <v>134500</v>
      </c>
      <c r="H46" s="116">
        <f t="shared" si="20"/>
        <v>139400</v>
      </c>
    </row>
    <row r="47" spans="1:8" ht="23.25" customHeight="1">
      <c r="A47" s="199" t="s">
        <v>411</v>
      </c>
      <c r="B47" s="196">
        <v>2</v>
      </c>
      <c r="C47" s="196">
        <v>3</v>
      </c>
      <c r="D47" s="197">
        <v>5740500000</v>
      </c>
      <c r="E47" s="198">
        <v>0</v>
      </c>
      <c r="F47" s="116">
        <f>F48</f>
        <v>128500</v>
      </c>
      <c r="G47" s="116">
        <f t="shared" si="20"/>
        <v>134500</v>
      </c>
      <c r="H47" s="116">
        <f t="shared" si="20"/>
        <v>139400</v>
      </c>
    </row>
    <row r="48" spans="1:8" ht="30.75" customHeight="1">
      <c r="A48" s="199" t="s">
        <v>366</v>
      </c>
      <c r="B48" s="196">
        <v>2</v>
      </c>
      <c r="C48" s="196">
        <v>3</v>
      </c>
      <c r="D48" s="197">
        <v>5740551180</v>
      </c>
      <c r="E48" s="198">
        <v>0</v>
      </c>
      <c r="F48" s="116">
        <f>F49+F50</f>
        <v>128500</v>
      </c>
      <c r="G48" s="116">
        <f t="shared" ref="G48:H48" si="21">G49+G50</f>
        <v>134500</v>
      </c>
      <c r="H48" s="116">
        <f t="shared" si="21"/>
        <v>139400</v>
      </c>
    </row>
    <row r="49" spans="1:8" ht="24" customHeight="1">
      <c r="A49" s="199" t="s">
        <v>62</v>
      </c>
      <c r="B49" s="196">
        <v>2</v>
      </c>
      <c r="C49" s="196">
        <v>3</v>
      </c>
      <c r="D49" s="197">
        <v>5740551180</v>
      </c>
      <c r="E49" s="198">
        <v>120</v>
      </c>
      <c r="F49" s="116">
        <f>'пр 5.'!G64</f>
        <v>127500</v>
      </c>
      <c r="G49" s="116">
        <f>'пр 5.'!H64</f>
        <v>133500</v>
      </c>
      <c r="H49" s="116">
        <f>'пр 5.'!I64</f>
        <v>138400</v>
      </c>
    </row>
    <row r="50" spans="1:8" ht="30.75" customHeight="1">
      <c r="A50" s="199" t="s">
        <v>65</v>
      </c>
      <c r="B50" s="196">
        <v>2</v>
      </c>
      <c r="C50" s="196">
        <v>3</v>
      </c>
      <c r="D50" s="197">
        <v>5740551180</v>
      </c>
      <c r="E50" s="198">
        <v>240</v>
      </c>
      <c r="F50" s="116">
        <f>'пр 5.'!G67</f>
        <v>1000</v>
      </c>
      <c r="G50" s="116">
        <f>'пр 5.'!H67</f>
        <v>1000</v>
      </c>
      <c r="H50" s="116">
        <f>'пр 5.'!I67</f>
        <v>1000</v>
      </c>
    </row>
    <row r="51" spans="1:8" ht="30.75" customHeight="1">
      <c r="A51" s="180" t="s">
        <v>50</v>
      </c>
      <c r="B51" s="181">
        <v>3</v>
      </c>
      <c r="C51" s="181">
        <v>0</v>
      </c>
      <c r="D51" s="182">
        <v>0</v>
      </c>
      <c r="E51" s="183">
        <v>0</v>
      </c>
      <c r="F51" s="184">
        <f t="shared" ref="F51:F56" si="22">F52</f>
        <v>5000</v>
      </c>
      <c r="G51" s="184">
        <f t="shared" ref="G51:H51" si="23">G52</f>
        <v>5000</v>
      </c>
      <c r="H51" s="184">
        <f t="shared" si="23"/>
        <v>3000</v>
      </c>
    </row>
    <row r="52" spans="1:8" ht="30.6" customHeight="1">
      <c r="A52" s="185" t="s">
        <v>412</v>
      </c>
      <c r="B52" s="181">
        <v>3</v>
      </c>
      <c r="C52" s="181">
        <v>10</v>
      </c>
      <c r="D52" s="182">
        <v>0</v>
      </c>
      <c r="E52" s="183">
        <v>0</v>
      </c>
      <c r="F52" s="184">
        <f t="shared" si="22"/>
        <v>5000</v>
      </c>
      <c r="G52" s="184">
        <f t="shared" ref="G52:H52" si="24">G53</f>
        <v>5000</v>
      </c>
      <c r="H52" s="184">
        <f t="shared" si="24"/>
        <v>3000</v>
      </c>
    </row>
    <row r="53" spans="1:8" ht="45.75" customHeight="1">
      <c r="A53" s="186" t="s">
        <v>378</v>
      </c>
      <c r="B53" s="118">
        <v>3</v>
      </c>
      <c r="C53" s="118">
        <v>10</v>
      </c>
      <c r="D53" s="187">
        <v>5700000000</v>
      </c>
      <c r="E53" s="188">
        <v>0</v>
      </c>
      <c r="F53" s="116">
        <f t="shared" si="22"/>
        <v>5000</v>
      </c>
      <c r="G53" s="116">
        <f t="shared" ref="G53:H53" si="25">G54</f>
        <v>5000</v>
      </c>
      <c r="H53" s="116">
        <f t="shared" si="25"/>
        <v>3000</v>
      </c>
    </row>
    <row r="54" spans="1:8" ht="24.75" customHeight="1">
      <c r="A54" s="186" t="s">
        <v>332</v>
      </c>
      <c r="B54" s="118">
        <v>3</v>
      </c>
      <c r="C54" s="118">
        <v>10</v>
      </c>
      <c r="D54" s="187">
        <v>5740000000</v>
      </c>
      <c r="E54" s="188">
        <v>0</v>
      </c>
      <c r="F54" s="116">
        <f t="shared" si="22"/>
        <v>5000</v>
      </c>
      <c r="G54" s="116">
        <f t="shared" ref="G54:H54" si="26">G55</f>
        <v>5000</v>
      </c>
      <c r="H54" s="116">
        <f t="shared" si="26"/>
        <v>3000</v>
      </c>
    </row>
    <row r="55" spans="1:8" ht="24.75" customHeight="1">
      <c r="A55" s="186" t="s">
        <v>333</v>
      </c>
      <c r="B55" s="118">
        <v>3</v>
      </c>
      <c r="C55" s="118">
        <v>10</v>
      </c>
      <c r="D55" s="187">
        <v>5740100000</v>
      </c>
      <c r="E55" s="188">
        <v>0</v>
      </c>
      <c r="F55" s="116">
        <f t="shared" si="22"/>
        <v>5000</v>
      </c>
      <c r="G55" s="116">
        <f t="shared" ref="G55:H55" si="27">G56</f>
        <v>5000</v>
      </c>
      <c r="H55" s="116">
        <f t="shared" si="27"/>
        <v>3000</v>
      </c>
    </row>
    <row r="56" spans="1:8" ht="30.75" customHeight="1">
      <c r="A56" s="186" t="s">
        <v>334</v>
      </c>
      <c r="B56" s="118">
        <v>3</v>
      </c>
      <c r="C56" s="118">
        <v>10</v>
      </c>
      <c r="D56" s="187">
        <v>5740195020</v>
      </c>
      <c r="E56" s="188">
        <v>0</v>
      </c>
      <c r="F56" s="116">
        <f t="shared" si="22"/>
        <v>5000</v>
      </c>
      <c r="G56" s="116">
        <f t="shared" ref="G56:H56" si="28">G57</f>
        <v>5000</v>
      </c>
      <c r="H56" s="116">
        <f t="shared" si="28"/>
        <v>3000</v>
      </c>
    </row>
    <row r="57" spans="1:8" ht="30.75" customHeight="1">
      <c r="A57" s="186" t="s">
        <v>65</v>
      </c>
      <c r="B57" s="118">
        <v>3</v>
      </c>
      <c r="C57" s="118">
        <v>10</v>
      </c>
      <c r="D57" s="187">
        <v>5740195020</v>
      </c>
      <c r="E57" s="188">
        <v>240</v>
      </c>
      <c r="F57" s="116">
        <f>'пр 5.'!G75</f>
        <v>5000</v>
      </c>
      <c r="G57" s="116">
        <f>'пр 5.'!H75</f>
        <v>5000</v>
      </c>
      <c r="H57" s="116">
        <f>'пр 5.'!I75</f>
        <v>3000</v>
      </c>
    </row>
    <row r="58" spans="1:8" ht="24.75" customHeight="1">
      <c r="A58" s="180" t="s">
        <v>52</v>
      </c>
      <c r="B58" s="181">
        <v>4</v>
      </c>
      <c r="C58" s="181">
        <v>0</v>
      </c>
      <c r="D58" s="182">
        <v>0</v>
      </c>
      <c r="E58" s="183">
        <v>0</v>
      </c>
      <c r="F58" s="184">
        <f t="shared" ref="F58:F63" si="29">F59</f>
        <v>1619128.85</v>
      </c>
      <c r="G58" s="184">
        <f t="shared" ref="G58:H58" si="30">G59</f>
        <v>759000</v>
      </c>
      <c r="H58" s="184">
        <f t="shared" si="30"/>
        <v>795000</v>
      </c>
    </row>
    <row r="59" spans="1:8" ht="24.75" customHeight="1">
      <c r="A59" s="201" t="s">
        <v>53</v>
      </c>
      <c r="B59" s="181">
        <v>4</v>
      </c>
      <c r="C59" s="181">
        <v>9</v>
      </c>
      <c r="D59" s="182">
        <v>0</v>
      </c>
      <c r="E59" s="183">
        <v>0</v>
      </c>
      <c r="F59" s="184">
        <f t="shared" si="29"/>
        <v>1619128.85</v>
      </c>
      <c r="G59" s="184">
        <f t="shared" ref="G59:H61" si="31">G60</f>
        <v>759000</v>
      </c>
      <c r="H59" s="184">
        <f t="shared" si="31"/>
        <v>795000</v>
      </c>
    </row>
    <row r="60" spans="1:8" ht="46.5" customHeight="1">
      <c r="A60" s="186" t="s">
        <v>378</v>
      </c>
      <c r="B60" s="118">
        <v>4</v>
      </c>
      <c r="C60" s="118">
        <v>9</v>
      </c>
      <c r="D60" s="187">
        <v>5700000000</v>
      </c>
      <c r="E60" s="188">
        <v>0</v>
      </c>
      <c r="F60" s="116">
        <f t="shared" si="29"/>
        <v>1619128.85</v>
      </c>
      <c r="G60" s="116">
        <f t="shared" si="31"/>
        <v>759000</v>
      </c>
      <c r="H60" s="116">
        <f t="shared" si="31"/>
        <v>795000</v>
      </c>
    </row>
    <row r="61" spans="1:8" ht="24" customHeight="1">
      <c r="A61" s="186" t="s">
        <v>332</v>
      </c>
      <c r="B61" s="118">
        <v>4</v>
      </c>
      <c r="C61" s="118">
        <v>9</v>
      </c>
      <c r="D61" s="187">
        <v>5740000000</v>
      </c>
      <c r="E61" s="188">
        <v>0</v>
      </c>
      <c r="F61" s="116">
        <f t="shared" si="29"/>
        <v>1619128.85</v>
      </c>
      <c r="G61" s="116">
        <f t="shared" si="31"/>
        <v>759000</v>
      </c>
      <c r="H61" s="116">
        <f t="shared" si="31"/>
        <v>795000</v>
      </c>
    </row>
    <row r="62" spans="1:8" ht="24" customHeight="1">
      <c r="A62" s="186" t="s">
        <v>335</v>
      </c>
      <c r="B62" s="118">
        <v>4</v>
      </c>
      <c r="C62" s="118">
        <v>9</v>
      </c>
      <c r="D62" s="187">
        <v>5740200000</v>
      </c>
      <c r="E62" s="188">
        <v>0</v>
      </c>
      <c r="F62" s="116">
        <f t="shared" si="29"/>
        <v>1619128.85</v>
      </c>
      <c r="G62" s="116">
        <f t="shared" ref="G62:H62" si="32">G63</f>
        <v>759000</v>
      </c>
      <c r="H62" s="116">
        <f t="shared" si="32"/>
        <v>795000</v>
      </c>
    </row>
    <row r="63" spans="1:8" ht="30.75" customHeight="1">
      <c r="A63" s="186" t="s">
        <v>66</v>
      </c>
      <c r="B63" s="118">
        <v>4</v>
      </c>
      <c r="C63" s="118">
        <v>9</v>
      </c>
      <c r="D63" s="187">
        <v>5740295280</v>
      </c>
      <c r="E63" s="188">
        <v>0</v>
      </c>
      <c r="F63" s="116">
        <f t="shared" si="29"/>
        <v>1619128.85</v>
      </c>
      <c r="G63" s="116">
        <f t="shared" ref="G63:H63" si="33">G64</f>
        <v>759000</v>
      </c>
      <c r="H63" s="116">
        <f t="shared" si="33"/>
        <v>795000</v>
      </c>
    </row>
    <row r="64" spans="1:8" ht="30.75" customHeight="1">
      <c r="A64" s="186" t="s">
        <v>65</v>
      </c>
      <c r="B64" s="118">
        <v>4</v>
      </c>
      <c r="C64" s="118">
        <v>9</v>
      </c>
      <c r="D64" s="187">
        <v>5740295280</v>
      </c>
      <c r="E64" s="188">
        <v>240</v>
      </c>
      <c r="F64" s="116">
        <f>'пр 5.'!G83</f>
        <v>1619128.85</v>
      </c>
      <c r="G64" s="116">
        <f>'пр 5.'!H83</f>
        <v>759000</v>
      </c>
      <c r="H64" s="116">
        <f>'пр 5.'!I83</f>
        <v>795000</v>
      </c>
    </row>
    <row r="65" spans="1:8" ht="30.75" hidden="1" customHeight="1">
      <c r="A65" s="180" t="s">
        <v>274</v>
      </c>
      <c r="B65" s="181">
        <v>4</v>
      </c>
      <c r="C65" s="181">
        <v>12</v>
      </c>
      <c r="D65" s="182">
        <v>0</v>
      </c>
      <c r="E65" s="183">
        <v>0</v>
      </c>
      <c r="F65" s="202" t="e">
        <f>F66</f>
        <v>#REF!</v>
      </c>
      <c r="G65" s="202" t="e">
        <f t="shared" ref="G65:H65" si="34">G66</f>
        <v>#REF!</v>
      </c>
      <c r="H65" s="202" t="e">
        <f t="shared" si="34"/>
        <v>#REF!</v>
      </c>
    </row>
    <row r="66" spans="1:8" ht="44.25" hidden="1" customHeight="1">
      <c r="A66" s="186" t="s">
        <v>283</v>
      </c>
      <c r="B66" s="118">
        <v>4</v>
      </c>
      <c r="C66" s="118">
        <v>12</v>
      </c>
      <c r="D66" s="187">
        <v>5700000000</v>
      </c>
      <c r="E66" s="188">
        <v>0</v>
      </c>
      <c r="F66" s="116" t="e">
        <f>F67</f>
        <v>#REF!</v>
      </c>
      <c r="G66" s="116" t="e">
        <f t="shared" ref="G66:G69" si="35">G67</f>
        <v>#REF!</v>
      </c>
      <c r="H66" s="116" t="e">
        <f t="shared" ref="H66:H69" si="36">H67</f>
        <v>#REF!</v>
      </c>
    </row>
    <row r="67" spans="1:8" ht="33.75" hidden="1" customHeight="1">
      <c r="A67" s="186" t="s">
        <v>332</v>
      </c>
      <c r="B67" s="118">
        <v>4</v>
      </c>
      <c r="C67" s="118">
        <v>12</v>
      </c>
      <c r="D67" s="187">
        <v>5740000000</v>
      </c>
      <c r="E67" s="188">
        <v>0</v>
      </c>
      <c r="F67" s="116" t="e">
        <f>F68</f>
        <v>#REF!</v>
      </c>
      <c r="G67" s="116" t="e">
        <f t="shared" si="35"/>
        <v>#REF!</v>
      </c>
      <c r="H67" s="116" t="e">
        <f t="shared" si="36"/>
        <v>#REF!</v>
      </c>
    </row>
    <row r="68" spans="1:8" ht="30.75" hidden="1" customHeight="1">
      <c r="A68" s="186" t="s">
        <v>337</v>
      </c>
      <c r="B68" s="118">
        <v>4</v>
      </c>
      <c r="C68" s="118">
        <v>12</v>
      </c>
      <c r="D68" s="187">
        <v>5740300000</v>
      </c>
      <c r="E68" s="188">
        <v>0</v>
      </c>
      <c r="F68" s="116" t="e">
        <f>F69+F71+F73</f>
        <v>#REF!</v>
      </c>
      <c r="G68" s="116" t="e">
        <f t="shared" si="35"/>
        <v>#REF!</v>
      </c>
      <c r="H68" s="116" t="e">
        <f t="shared" si="36"/>
        <v>#REF!</v>
      </c>
    </row>
    <row r="69" spans="1:8" ht="30.75" hidden="1" customHeight="1">
      <c r="A69" s="186" t="s">
        <v>338</v>
      </c>
      <c r="B69" s="118">
        <v>4</v>
      </c>
      <c r="C69" s="118">
        <v>12</v>
      </c>
      <c r="D69" s="187">
        <v>5740390010</v>
      </c>
      <c r="E69" s="188">
        <v>0</v>
      </c>
      <c r="F69" s="116" t="e">
        <f>F70</f>
        <v>#REF!</v>
      </c>
      <c r="G69" s="116" t="e">
        <f t="shared" si="35"/>
        <v>#REF!</v>
      </c>
      <c r="H69" s="116" t="e">
        <f t="shared" si="36"/>
        <v>#REF!</v>
      </c>
    </row>
    <row r="70" spans="1:8" ht="30.75" hidden="1" customHeight="1">
      <c r="A70" s="186" t="s">
        <v>65</v>
      </c>
      <c r="B70" s="118">
        <v>4</v>
      </c>
      <c r="C70" s="118">
        <v>12</v>
      </c>
      <c r="D70" s="187">
        <v>5740390010</v>
      </c>
      <c r="E70" s="188">
        <v>240</v>
      </c>
      <c r="F70" s="116" t="e">
        <f>'пр 5.'!#REF!</f>
        <v>#REF!</v>
      </c>
      <c r="G70" s="116" t="e">
        <f>'пр 5.'!#REF!</f>
        <v>#REF!</v>
      </c>
      <c r="H70" s="116" t="e">
        <f>'пр 5.'!#REF!</f>
        <v>#REF!</v>
      </c>
    </row>
    <row r="71" spans="1:8" ht="38.25" hidden="1" customHeight="1">
      <c r="A71" s="89" t="s">
        <v>339</v>
      </c>
      <c r="B71" s="118">
        <v>4</v>
      </c>
      <c r="C71" s="118">
        <v>12</v>
      </c>
      <c r="D71" s="187">
        <v>5740390030</v>
      </c>
      <c r="E71" s="188">
        <v>0</v>
      </c>
      <c r="F71" s="116" t="e">
        <f>F72</f>
        <v>#REF!</v>
      </c>
      <c r="G71" s="116" t="e">
        <f t="shared" ref="G71" si="37">G72</f>
        <v>#REF!</v>
      </c>
      <c r="H71" s="116" t="e">
        <f t="shared" ref="H71" si="38">H72</f>
        <v>#REF!</v>
      </c>
    </row>
    <row r="72" spans="1:8" ht="26.25" hidden="1" customHeight="1">
      <c r="A72" s="186" t="s">
        <v>65</v>
      </c>
      <c r="B72" s="118">
        <v>4</v>
      </c>
      <c r="C72" s="118">
        <v>12</v>
      </c>
      <c r="D72" s="187">
        <v>5740390030</v>
      </c>
      <c r="E72" s="188">
        <v>240</v>
      </c>
      <c r="F72" s="116" t="e">
        <f>'пр 5.'!#REF!</f>
        <v>#REF!</v>
      </c>
      <c r="G72" s="116" t="e">
        <f>'пр 5.'!#REF!</f>
        <v>#REF!</v>
      </c>
      <c r="H72" s="116" t="e">
        <f>'пр 5.'!#REF!</f>
        <v>#REF!</v>
      </c>
    </row>
    <row r="73" spans="1:8" ht="47.25" hidden="1" customHeight="1">
      <c r="A73" s="89" t="s">
        <v>340</v>
      </c>
      <c r="B73" s="118">
        <v>4</v>
      </c>
      <c r="C73" s="118">
        <v>12</v>
      </c>
      <c r="D73" s="187">
        <v>5740390050</v>
      </c>
      <c r="E73" s="188">
        <v>0</v>
      </c>
      <c r="F73" s="116" t="e">
        <f>F74</f>
        <v>#REF!</v>
      </c>
      <c r="G73" s="116" t="e">
        <f t="shared" ref="G73:H73" si="39">G74</f>
        <v>#REF!</v>
      </c>
      <c r="H73" s="116" t="e">
        <f t="shared" si="39"/>
        <v>#REF!</v>
      </c>
    </row>
    <row r="74" spans="1:8" ht="18" hidden="1" customHeight="1">
      <c r="A74" s="186" t="s">
        <v>65</v>
      </c>
      <c r="B74" s="118">
        <v>4</v>
      </c>
      <c r="C74" s="118">
        <v>12</v>
      </c>
      <c r="D74" s="187">
        <v>5740390050</v>
      </c>
      <c r="E74" s="188">
        <v>240</v>
      </c>
      <c r="F74" s="116" t="e">
        <f>'пр 5.'!#REF!</f>
        <v>#REF!</v>
      </c>
      <c r="G74" s="116" t="e">
        <f>'пр 5.'!#REF!</f>
        <v>#REF!</v>
      </c>
      <c r="H74" s="116" t="e">
        <f>'пр 5.'!#REF!</f>
        <v>#REF!</v>
      </c>
    </row>
    <row r="75" spans="1:8" ht="21" customHeight="1">
      <c r="A75" s="180" t="s">
        <v>166</v>
      </c>
      <c r="B75" s="181">
        <v>5</v>
      </c>
      <c r="C75" s="181">
        <v>0</v>
      </c>
      <c r="D75" s="182">
        <v>0</v>
      </c>
      <c r="E75" s="183">
        <v>0</v>
      </c>
      <c r="F75" s="202">
        <f>F76+F88</f>
        <v>9350943.9399999995</v>
      </c>
      <c r="G75" s="202">
        <f>G76+G88</f>
        <v>108323</v>
      </c>
      <c r="H75" s="202">
        <f>H76+H88</f>
        <v>1023013</v>
      </c>
    </row>
    <row r="76" spans="1:8" ht="19.5" customHeight="1">
      <c r="A76" s="200" t="s">
        <v>392</v>
      </c>
      <c r="B76" s="204">
        <v>5</v>
      </c>
      <c r="C76" s="204">
        <v>2</v>
      </c>
      <c r="D76" s="189">
        <v>0</v>
      </c>
      <c r="E76" s="190">
        <v>0</v>
      </c>
      <c r="F76" s="203">
        <f>F77</f>
        <v>8628644.8200000003</v>
      </c>
      <c r="G76" s="203">
        <f t="shared" ref="G76:H84" si="40">G77</f>
        <v>0</v>
      </c>
      <c r="H76" s="203">
        <f t="shared" ref="H76" si="41">H77</f>
        <v>0</v>
      </c>
    </row>
    <row r="77" spans="1:8" ht="47.25" customHeight="1">
      <c r="A77" s="89" t="s">
        <v>378</v>
      </c>
      <c r="B77" s="204">
        <v>5</v>
      </c>
      <c r="C77" s="204">
        <v>2</v>
      </c>
      <c r="D77" s="189">
        <v>5700000000</v>
      </c>
      <c r="E77" s="190">
        <v>0</v>
      </c>
      <c r="F77" s="205">
        <f>F78</f>
        <v>8628644.8200000003</v>
      </c>
      <c r="G77" s="205">
        <f t="shared" si="40"/>
        <v>0</v>
      </c>
      <c r="H77" s="205">
        <f t="shared" si="40"/>
        <v>0</v>
      </c>
    </row>
    <row r="78" spans="1:8" ht="24.75" customHeight="1">
      <c r="A78" s="89" t="s">
        <v>332</v>
      </c>
      <c r="B78" s="204">
        <v>5</v>
      </c>
      <c r="C78" s="204">
        <v>2</v>
      </c>
      <c r="D78" s="189">
        <v>5740000000</v>
      </c>
      <c r="E78" s="190">
        <v>0</v>
      </c>
      <c r="F78" s="205">
        <f>F79</f>
        <v>8628644.8200000003</v>
      </c>
      <c r="G78" s="205">
        <f t="shared" si="40"/>
        <v>0</v>
      </c>
      <c r="H78" s="205">
        <f t="shared" si="40"/>
        <v>0</v>
      </c>
    </row>
    <row r="79" spans="1:8" ht="33" customHeight="1">
      <c r="A79" s="89" t="s">
        <v>413</v>
      </c>
      <c r="B79" s="206">
        <v>5</v>
      </c>
      <c r="C79" s="206">
        <v>2</v>
      </c>
      <c r="D79" s="119">
        <v>5740600000</v>
      </c>
      <c r="E79" s="120">
        <v>0</v>
      </c>
      <c r="F79" s="205">
        <f>F84+F82+F80+F86</f>
        <v>8628644.8200000003</v>
      </c>
      <c r="G79" s="205">
        <f t="shared" ref="G79:H79" si="42">G84+G82+G80</f>
        <v>0</v>
      </c>
      <c r="H79" s="205">
        <f t="shared" si="42"/>
        <v>0</v>
      </c>
    </row>
    <row r="80" spans="1:8" ht="43.15" customHeight="1">
      <c r="A80" s="89" t="s">
        <v>417</v>
      </c>
      <c r="B80" s="206">
        <v>5</v>
      </c>
      <c r="C80" s="206">
        <v>2</v>
      </c>
      <c r="D80" s="119">
        <v>5740609505</v>
      </c>
      <c r="E80" s="120">
        <v>0</v>
      </c>
      <c r="F80" s="205">
        <f>F81</f>
        <v>5836000</v>
      </c>
      <c r="G80" s="205">
        <f t="shared" ref="G80:H80" si="43">G81</f>
        <v>0</v>
      </c>
      <c r="H80" s="205">
        <f t="shared" si="43"/>
        <v>0</v>
      </c>
    </row>
    <row r="81" spans="1:8" ht="33" customHeight="1">
      <c r="A81" s="89" t="s">
        <v>414</v>
      </c>
      <c r="B81" s="206">
        <v>5</v>
      </c>
      <c r="C81" s="206">
        <v>2</v>
      </c>
      <c r="D81" s="119">
        <v>5740609505</v>
      </c>
      <c r="E81" s="120">
        <v>240</v>
      </c>
      <c r="F81" s="205">
        <f>'пр 5.'!G92</f>
        <v>5836000</v>
      </c>
      <c r="G81" s="205">
        <f>'пр 5.'!H92</f>
        <v>0</v>
      </c>
      <c r="H81" s="205">
        <f>'пр 5.'!I92</f>
        <v>0</v>
      </c>
    </row>
    <row r="82" spans="1:8" ht="21.6" customHeight="1">
      <c r="A82" s="89" t="s">
        <v>418</v>
      </c>
      <c r="B82" s="206">
        <v>5</v>
      </c>
      <c r="C82" s="206">
        <v>2</v>
      </c>
      <c r="D82" s="119">
        <v>5740609605</v>
      </c>
      <c r="E82" s="120">
        <v>0</v>
      </c>
      <c r="F82" s="205">
        <f>F83</f>
        <v>2619500</v>
      </c>
      <c r="G82" s="205">
        <f t="shared" ref="G82:H82" si="44">G83</f>
        <v>0</v>
      </c>
      <c r="H82" s="205">
        <f t="shared" si="44"/>
        <v>0</v>
      </c>
    </row>
    <row r="83" spans="1:8" ht="33" customHeight="1">
      <c r="A83" s="89" t="s">
        <v>414</v>
      </c>
      <c r="B83" s="206">
        <v>5</v>
      </c>
      <c r="C83" s="206">
        <v>2</v>
      </c>
      <c r="D83" s="119">
        <v>5740609605</v>
      </c>
      <c r="E83" s="120">
        <v>240</v>
      </c>
      <c r="F83" s="205">
        <f>'пр 5.'!G95</f>
        <v>2619500</v>
      </c>
      <c r="G83" s="205">
        <f>'пр 5.'!H95</f>
        <v>0</v>
      </c>
      <c r="H83" s="205">
        <f>'пр 5.'!I95</f>
        <v>0</v>
      </c>
    </row>
    <row r="84" spans="1:8" ht="33" customHeight="1">
      <c r="A84" s="89" t="s">
        <v>393</v>
      </c>
      <c r="B84" s="206">
        <v>5</v>
      </c>
      <c r="C84" s="206">
        <v>2</v>
      </c>
      <c r="D84" s="119">
        <v>5740695580</v>
      </c>
      <c r="E84" s="120">
        <v>0</v>
      </c>
      <c r="F84" s="205">
        <f>F85</f>
        <v>87694.82</v>
      </c>
      <c r="G84" s="205">
        <f t="shared" si="40"/>
        <v>0</v>
      </c>
      <c r="H84" s="205">
        <f t="shared" si="40"/>
        <v>0</v>
      </c>
    </row>
    <row r="85" spans="1:8" ht="31.9" customHeight="1">
      <c r="A85" s="89" t="s">
        <v>414</v>
      </c>
      <c r="B85" s="206">
        <v>5</v>
      </c>
      <c r="C85" s="206">
        <v>2</v>
      </c>
      <c r="D85" s="119">
        <v>5740695580</v>
      </c>
      <c r="E85" s="120">
        <v>240</v>
      </c>
      <c r="F85" s="205">
        <f>'пр 5.'!G98</f>
        <v>87694.82</v>
      </c>
      <c r="G85" s="205">
        <f>'пр 5.'!H98</f>
        <v>0</v>
      </c>
      <c r="H85" s="205">
        <f>'пр 5.'!I98</f>
        <v>0</v>
      </c>
    </row>
    <row r="86" spans="1:8" ht="31.9" customHeight="1">
      <c r="A86" s="89" t="s">
        <v>428</v>
      </c>
      <c r="B86" s="206">
        <v>5</v>
      </c>
      <c r="C86" s="206">
        <v>2</v>
      </c>
      <c r="D86" s="92" t="s">
        <v>427</v>
      </c>
      <c r="E86" s="120">
        <v>0</v>
      </c>
      <c r="F86" s="205">
        <f>F87</f>
        <v>85450</v>
      </c>
      <c r="G86" s="205">
        <f t="shared" ref="G86:H86" si="45">G87</f>
        <v>0</v>
      </c>
      <c r="H86" s="205">
        <f t="shared" si="45"/>
        <v>0</v>
      </c>
    </row>
    <row r="87" spans="1:8" ht="31.9" customHeight="1">
      <c r="A87" s="89" t="s">
        <v>65</v>
      </c>
      <c r="B87" s="206">
        <v>5</v>
      </c>
      <c r="C87" s="206">
        <v>2</v>
      </c>
      <c r="D87" s="92" t="s">
        <v>427</v>
      </c>
      <c r="E87" s="120">
        <v>240</v>
      </c>
      <c r="F87" s="205">
        <f>'пр 5.'!G101</f>
        <v>85450</v>
      </c>
      <c r="G87" s="205">
        <f>'пр 5.'!H101</f>
        <v>0</v>
      </c>
      <c r="H87" s="205">
        <f>'пр 5.'!I101</f>
        <v>0</v>
      </c>
    </row>
    <row r="88" spans="1:8" ht="21.75" customHeight="1">
      <c r="A88" s="200" t="s">
        <v>164</v>
      </c>
      <c r="B88" s="277">
        <v>5</v>
      </c>
      <c r="C88" s="277">
        <v>3</v>
      </c>
      <c r="D88" s="182">
        <v>0</v>
      </c>
      <c r="E88" s="183">
        <v>0</v>
      </c>
      <c r="F88" s="202">
        <f>F89</f>
        <v>722299.12</v>
      </c>
      <c r="G88" s="202">
        <f t="shared" ref="G88:H88" si="46">G89</f>
        <v>108323</v>
      </c>
      <c r="H88" s="202">
        <f t="shared" si="46"/>
        <v>1023013</v>
      </c>
    </row>
    <row r="89" spans="1:8" ht="45.75" customHeight="1">
      <c r="A89" s="186" t="s">
        <v>378</v>
      </c>
      <c r="B89" s="118">
        <v>5</v>
      </c>
      <c r="C89" s="118">
        <v>3</v>
      </c>
      <c r="D89" s="187">
        <v>5700000000</v>
      </c>
      <c r="E89" s="188">
        <v>0</v>
      </c>
      <c r="F89" s="116">
        <f>F90+F96</f>
        <v>722299.12</v>
      </c>
      <c r="G89" s="116">
        <f t="shared" ref="G89:H89" si="47">G90+G96</f>
        <v>108323</v>
      </c>
      <c r="H89" s="116">
        <f t="shared" si="47"/>
        <v>1023013</v>
      </c>
    </row>
    <row r="90" spans="1:8" ht="21.75" customHeight="1">
      <c r="A90" s="186" t="s">
        <v>332</v>
      </c>
      <c r="B90" s="115">
        <v>5</v>
      </c>
      <c r="C90" s="115">
        <v>3</v>
      </c>
      <c r="D90" s="207">
        <v>5740000000</v>
      </c>
      <c r="E90" s="188">
        <v>0</v>
      </c>
      <c r="F90" s="116">
        <f>F91</f>
        <v>210976</v>
      </c>
      <c r="G90" s="116">
        <f t="shared" ref="G90:H90" si="48">G91</f>
        <v>108323</v>
      </c>
      <c r="H90" s="116">
        <f t="shared" si="48"/>
        <v>1023013</v>
      </c>
    </row>
    <row r="91" spans="1:8" ht="30.75" customHeight="1">
      <c r="A91" s="186" t="s">
        <v>337</v>
      </c>
      <c r="B91" s="115">
        <v>5</v>
      </c>
      <c r="C91" s="115">
        <v>3</v>
      </c>
      <c r="D91" s="207">
        <v>5740300000</v>
      </c>
      <c r="E91" s="188">
        <v>0</v>
      </c>
      <c r="F91" s="116">
        <f>F92+F94</f>
        <v>210976</v>
      </c>
      <c r="G91" s="116">
        <f t="shared" ref="G91:H91" si="49">G92+G94</f>
        <v>108323</v>
      </c>
      <c r="H91" s="116">
        <f t="shared" si="49"/>
        <v>1023013</v>
      </c>
    </row>
    <row r="92" spans="1:8" ht="30.75" customHeight="1">
      <c r="A92" s="186" t="s">
        <v>341</v>
      </c>
      <c r="B92" s="115">
        <v>5</v>
      </c>
      <c r="C92" s="115">
        <v>3</v>
      </c>
      <c r="D92" s="207">
        <v>5740395310</v>
      </c>
      <c r="E92" s="188">
        <v>0</v>
      </c>
      <c r="F92" s="116">
        <f>F93</f>
        <v>210976</v>
      </c>
      <c r="G92" s="116">
        <f t="shared" ref="G92:H92" si="50">G93</f>
        <v>108323</v>
      </c>
      <c r="H92" s="116">
        <f t="shared" si="50"/>
        <v>22393</v>
      </c>
    </row>
    <row r="93" spans="1:8" ht="30.75" customHeight="1">
      <c r="A93" s="186" t="s">
        <v>65</v>
      </c>
      <c r="B93" s="115">
        <v>5</v>
      </c>
      <c r="C93" s="115">
        <v>3</v>
      </c>
      <c r="D93" s="207">
        <v>5740395310</v>
      </c>
      <c r="E93" s="188">
        <v>240</v>
      </c>
      <c r="F93" s="116">
        <f>'пр 5.'!G108</f>
        <v>210976</v>
      </c>
      <c r="G93" s="116">
        <f>'пр 5.'!H108</f>
        <v>108323</v>
      </c>
      <c r="H93" s="116">
        <f>'пр 5.'!I108</f>
        <v>22393</v>
      </c>
    </row>
    <row r="94" spans="1:8" ht="26.25" customHeight="1">
      <c r="A94" s="186" t="s">
        <v>342</v>
      </c>
      <c r="B94" s="115">
        <v>5</v>
      </c>
      <c r="C94" s="115">
        <v>3</v>
      </c>
      <c r="D94" s="207" t="s">
        <v>343</v>
      </c>
      <c r="E94" s="188">
        <v>0</v>
      </c>
      <c r="F94" s="116">
        <f>F95</f>
        <v>0</v>
      </c>
      <c r="G94" s="116">
        <f t="shared" ref="G94:H94" si="51">G95</f>
        <v>0</v>
      </c>
      <c r="H94" s="116">
        <f t="shared" si="51"/>
        <v>1000620</v>
      </c>
    </row>
    <row r="95" spans="1:8" ht="30.75" customHeight="1">
      <c r="A95" s="186" t="s">
        <v>65</v>
      </c>
      <c r="B95" s="115">
        <v>5</v>
      </c>
      <c r="C95" s="115">
        <v>3</v>
      </c>
      <c r="D95" s="207" t="s">
        <v>343</v>
      </c>
      <c r="E95" s="188">
        <v>240</v>
      </c>
      <c r="F95" s="116">
        <f>'пр 5.'!G111</f>
        <v>0</v>
      </c>
      <c r="G95" s="116">
        <f>'пр 5.'!H111</f>
        <v>0</v>
      </c>
      <c r="H95" s="116">
        <f>'пр 5.'!I111</f>
        <v>1000620</v>
      </c>
    </row>
    <row r="96" spans="1:8" ht="24" customHeight="1">
      <c r="A96" s="186" t="s">
        <v>361</v>
      </c>
      <c r="B96" s="115">
        <v>5</v>
      </c>
      <c r="C96" s="115">
        <v>3</v>
      </c>
      <c r="D96" s="207">
        <v>5750000000</v>
      </c>
      <c r="E96" s="188">
        <v>0</v>
      </c>
      <c r="F96" s="116">
        <f>F97</f>
        <v>511323.12</v>
      </c>
      <c r="G96" s="116">
        <v>0</v>
      </c>
      <c r="H96" s="116">
        <f t="shared" ref="H96" si="52">H97</f>
        <v>0</v>
      </c>
    </row>
    <row r="97" spans="1:8" ht="30.75" customHeight="1">
      <c r="A97" s="186" t="s">
        <v>360</v>
      </c>
      <c r="B97" s="115">
        <v>5</v>
      </c>
      <c r="C97" s="115">
        <v>3</v>
      </c>
      <c r="D97" s="207" t="s">
        <v>359</v>
      </c>
      <c r="E97" s="188">
        <v>0</v>
      </c>
      <c r="F97" s="116">
        <f>F98+F100</f>
        <v>511323.12</v>
      </c>
      <c r="G97" s="116">
        <f t="shared" ref="G97:H98" si="53">G98</f>
        <v>0</v>
      </c>
      <c r="H97" s="116">
        <f t="shared" si="53"/>
        <v>0</v>
      </c>
    </row>
    <row r="98" spans="1:8" ht="30.75" customHeight="1">
      <c r="A98" s="186" t="s">
        <v>363</v>
      </c>
      <c r="B98" s="115">
        <v>5</v>
      </c>
      <c r="C98" s="115">
        <v>3</v>
      </c>
      <c r="D98" s="207" t="s">
        <v>362</v>
      </c>
      <c r="E98" s="188">
        <v>0</v>
      </c>
      <c r="F98" s="116">
        <f>F99</f>
        <v>422222</v>
      </c>
      <c r="G98" s="116">
        <f t="shared" si="53"/>
        <v>0</v>
      </c>
      <c r="H98" s="116">
        <f t="shared" si="53"/>
        <v>0</v>
      </c>
    </row>
    <row r="99" spans="1:8" ht="29.45" customHeight="1">
      <c r="A99" s="186" t="s">
        <v>414</v>
      </c>
      <c r="B99" s="115">
        <v>5</v>
      </c>
      <c r="C99" s="115">
        <v>3</v>
      </c>
      <c r="D99" s="207" t="s">
        <v>362</v>
      </c>
      <c r="E99" s="188">
        <v>240</v>
      </c>
      <c r="F99" s="116">
        <f>'пр 5.'!G116</f>
        <v>422222</v>
      </c>
      <c r="G99" s="116">
        <f>'пр 5.'!H116</f>
        <v>0</v>
      </c>
      <c r="H99" s="116">
        <f>'пр 5.'!I116</f>
        <v>0</v>
      </c>
    </row>
    <row r="100" spans="1:8" ht="33.75" customHeight="1">
      <c r="A100" s="186" t="s">
        <v>365</v>
      </c>
      <c r="B100" s="115">
        <v>5</v>
      </c>
      <c r="C100" s="115">
        <v>3</v>
      </c>
      <c r="D100" s="207" t="s">
        <v>364</v>
      </c>
      <c r="E100" s="188">
        <v>0</v>
      </c>
      <c r="F100" s="116">
        <f>F101</f>
        <v>89101.119999999995</v>
      </c>
      <c r="G100" s="116">
        <f t="shared" ref="G100:H100" si="54">G101</f>
        <v>0</v>
      </c>
      <c r="H100" s="116">
        <f t="shared" si="54"/>
        <v>0</v>
      </c>
    </row>
    <row r="101" spans="1:8" ht="33" customHeight="1">
      <c r="A101" s="186" t="s">
        <v>65</v>
      </c>
      <c r="B101" s="115">
        <v>5</v>
      </c>
      <c r="C101" s="115">
        <v>3</v>
      </c>
      <c r="D101" s="207" t="s">
        <v>364</v>
      </c>
      <c r="E101" s="188">
        <v>240</v>
      </c>
      <c r="F101" s="116">
        <f>'пр 5.'!G119</f>
        <v>89101.119999999995</v>
      </c>
      <c r="G101" s="116">
        <f>'пр 5.'!H119</f>
        <v>0</v>
      </c>
      <c r="H101" s="116">
        <f>'пр 5.'!I119</f>
        <v>0</v>
      </c>
    </row>
    <row r="102" spans="1:8" ht="20.25" customHeight="1">
      <c r="A102" s="180" t="s">
        <v>54</v>
      </c>
      <c r="B102" s="208">
        <v>8</v>
      </c>
      <c r="C102" s="208">
        <v>0</v>
      </c>
      <c r="D102" s="209">
        <v>0</v>
      </c>
      <c r="E102" s="183">
        <v>0</v>
      </c>
      <c r="F102" s="184">
        <f>F103</f>
        <v>2879557.66</v>
      </c>
      <c r="G102" s="184">
        <f t="shared" ref="G102:H105" si="55">G103</f>
        <v>2140100</v>
      </c>
      <c r="H102" s="184">
        <f t="shared" si="55"/>
        <v>2140100</v>
      </c>
    </row>
    <row r="103" spans="1:8" ht="20.25" customHeight="1">
      <c r="A103" s="201" t="s">
        <v>55</v>
      </c>
      <c r="B103" s="208">
        <v>8</v>
      </c>
      <c r="C103" s="208">
        <v>1</v>
      </c>
      <c r="D103" s="209">
        <v>0</v>
      </c>
      <c r="E103" s="183">
        <v>0</v>
      </c>
      <c r="F103" s="184">
        <f>F104</f>
        <v>2879557.66</v>
      </c>
      <c r="G103" s="184">
        <f t="shared" si="55"/>
        <v>2140100</v>
      </c>
      <c r="H103" s="184">
        <f t="shared" si="55"/>
        <v>2140100</v>
      </c>
    </row>
    <row r="104" spans="1:8" ht="46.5" customHeight="1">
      <c r="A104" s="186" t="s">
        <v>378</v>
      </c>
      <c r="B104" s="115">
        <v>8</v>
      </c>
      <c r="C104" s="115">
        <v>1</v>
      </c>
      <c r="D104" s="207">
        <v>5700000000</v>
      </c>
      <c r="E104" s="188">
        <v>0</v>
      </c>
      <c r="F104" s="116">
        <f>F105</f>
        <v>2879557.66</v>
      </c>
      <c r="G104" s="116">
        <f t="shared" si="55"/>
        <v>2140100</v>
      </c>
      <c r="H104" s="116">
        <f t="shared" si="55"/>
        <v>2140100</v>
      </c>
    </row>
    <row r="105" spans="1:8" ht="23.25" customHeight="1">
      <c r="A105" s="186" t="s">
        <v>332</v>
      </c>
      <c r="B105" s="115">
        <v>8</v>
      </c>
      <c r="C105" s="115">
        <v>1</v>
      </c>
      <c r="D105" s="207">
        <v>5740000000</v>
      </c>
      <c r="E105" s="188">
        <v>0</v>
      </c>
      <c r="F105" s="116">
        <f>F106</f>
        <v>2879557.66</v>
      </c>
      <c r="G105" s="116">
        <f t="shared" si="55"/>
        <v>2140100</v>
      </c>
      <c r="H105" s="116">
        <f t="shared" si="55"/>
        <v>2140100</v>
      </c>
    </row>
    <row r="106" spans="1:8" ht="23.25" customHeight="1">
      <c r="A106" s="186" t="s">
        <v>344</v>
      </c>
      <c r="B106" s="115">
        <v>8</v>
      </c>
      <c r="C106" s="115">
        <v>1</v>
      </c>
      <c r="D106" s="207">
        <v>5740400000</v>
      </c>
      <c r="E106" s="188">
        <v>0</v>
      </c>
      <c r="F106" s="116">
        <f>F107+F109+F111+F113</f>
        <v>2879557.66</v>
      </c>
      <c r="G106" s="116">
        <f>G107+G109+G111+G113</f>
        <v>2140100</v>
      </c>
      <c r="H106" s="116">
        <f>H107+H109+H111+H113</f>
        <v>2140100</v>
      </c>
    </row>
    <row r="107" spans="1:8" ht="45.75" customHeight="1">
      <c r="A107" s="186" t="s">
        <v>168</v>
      </c>
      <c r="B107" s="115">
        <v>8</v>
      </c>
      <c r="C107" s="115">
        <v>1</v>
      </c>
      <c r="D107" s="207">
        <v>5740475080</v>
      </c>
      <c r="E107" s="188">
        <v>0</v>
      </c>
      <c r="F107" s="116">
        <f>F108</f>
        <v>1721100</v>
      </c>
      <c r="G107" s="116">
        <f t="shared" ref="G107:H107" si="56">G108</f>
        <v>2110100</v>
      </c>
      <c r="H107" s="116">
        <f t="shared" si="56"/>
        <v>2110100</v>
      </c>
    </row>
    <row r="108" spans="1:8" ht="20.25" customHeight="1">
      <c r="A108" s="186" t="s">
        <v>40</v>
      </c>
      <c r="B108" s="115">
        <v>8</v>
      </c>
      <c r="C108" s="115">
        <v>1</v>
      </c>
      <c r="D108" s="207">
        <v>5740475080</v>
      </c>
      <c r="E108" s="188">
        <v>540</v>
      </c>
      <c r="F108" s="116">
        <f>'пр 5.'!G127</f>
        <v>1721100</v>
      </c>
      <c r="G108" s="116">
        <v>2110100</v>
      </c>
      <c r="H108" s="116">
        <v>2110100</v>
      </c>
    </row>
    <row r="109" spans="1:8" ht="20.25" customHeight="1">
      <c r="A109" s="186" t="s">
        <v>345</v>
      </c>
      <c r="B109" s="115">
        <v>8</v>
      </c>
      <c r="C109" s="115">
        <v>1</v>
      </c>
      <c r="D109" s="207">
        <v>5740495110</v>
      </c>
      <c r="E109" s="188">
        <v>0</v>
      </c>
      <c r="F109" s="116">
        <f>F110</f>
        <v>320000</v>
      </c>
      <c r="G109" s="116">
        <f t="shared" ref="G109:H109" si="57">G110</f>
        <v>0</v>
      </c>
      <c r="H109" s="116">
        <f t="shared" si="57"/>
        <v>0</v>
      </c>
    </row>
    <row r="110" spans="1:8" ht="30" customHeight="1">
      <c r="A110" s="186" t="s">
        <v>65</v>
      </c>
      <c r="B110" s="115">
        <v>8</v>
      </c>
      <c r="C110" s="115">
        <v>1</v>
      </c>
      <c r="D110" s="207">
        <v>5740495110</v>
      </c>
      <c r="E110" s="188">
        <v>240</v>
      </c>
      <c r="F110" s="116">
        <f>'пр 5.'!G129</f>
        <v>320000</v>
      </c>
      <c r="G110" s="116">
        <f>'пр 5.'!H129</f>
        <v>0</v>
      </c>
      <c r="H110" s="116">
        <f>'пр 5.'!I129</f>
        <v>0</v>
      </c>
    </row>
    <row r="111" spans="1:8" ht="30">
      <c r="A111" s="186" t="s">
        <v>346</v>
      </c>
      <c r="B111" s="115">
        <v>8</v>
      </c>
      <c r="C111" s="115">
        <v>1</v>
      </c>
      <c r="D111" s="207">
        <v>5740495220</v>
      </c>
      <c r="E111" s="188">
        <v>0</v>
      </c>
      <c r="F111" s="116">
        <f>F112</f>
        <v>449457.66</v>
      </c>
      <c r="G111" s="116">
        <f t="shared" ref="G111:H111" si="58">G112</f>
        <v>30000</v>
      </c>
      <c r="H111" s="116">
        <f t="shared" si="58"/>
        <v>30000</v>
      </c>
    </row>
    <row r="112" spans="1:8" ht="30">
      <c r="A112" s="186" t="s">
        <v>65</v>
      </c>
      <c r="B112" s="115">
        <v>8</v>
      </c>
      <c r="C112" s="115">
        <v>1</v>
      </c>
      <c r="D112" s="207">
        <v>5740495220</v>
      </c>
      <c r="E112" s="188">
        <v>240</v>
      </c>
      <c r="F112" s="116">
        <f>'пр 5.'!G132</f>
        <v>449457.66</v>
      </c>
      <c r="G112" s="116">
        <f>'пр 5.'!H132</f>
        <v>30000</v>
      </c>
      <c r="H112" s="116">
        <f>'пр 5.'!I132</f>
        <v>30000</v>
      </c>
    </row>
    <row r="113" spans="1:8" ht="27" customHeight="1">
      <c r="A113" s="186" t="s">
        <v>260</v>
      </c>
      <c r="B113" s="115">
        <v>8</v>
      </c>
      <c r="C113" s="115">
        <v>1</v>
      </c>
      <c r="D113" s="207">
        <v>5740497030</v>
      </c>
      <c r="E113" s="188">
        <v>0</v>
      </c>
      <c r="F113" s="116">
        <f>F114</f>
        <v>389000</v>
      </c>
      <c r="G113" s="116">
        <f t="shared" ref="G113:H113" si="59">G114</f>
        <v>0</v>
      </c>
      <c r="H113" s="116">
        <f t="shared" si="59"/>
        <v>0</v>
      </c>
    </row>
    <row r="114" spans="1:8" ht="27" customHeight="1">
      <c r="A114" s="186" t="s">
        <v>40</v>
      </c>
      <c r="B114" s="115">
        <v>8</v>
      </c>
      <c r="C114" s="115">
        <v>1</v>
      </c>
      <c r="D114" s="207">
        <v>5740497030</v>
      </c>
      <c r="E114" s="188">
        <v>540</v>
      </c>
      <c r="F114" s="116">
        <f>'пр 5.'!G137</f>
        <v>389000</v>
      </c>
      <c r="G114" s="116">
        <f>'пр 5.'!H137</f>
        <v>0</v>
      </c>
      <c r="H114" s="116">
        <f>'пр 5.'!I137</f>
        <v>0</v>
      </c>
    </row>
    <row r="115" spans="1:8" ht="27.75" customHeight="1" thickBot="1">
      <c r="A115" s="122" t="s">
        <v>217</v>
      </c>
      <c r="B115" s="117" t="s">
        <v>218</v>
      </c>
      <c r="C115" s="117" t="s">
        <v>218</v>
      </c>
      <c r="D115" s="117" t="s">
        <v>218</v>
      </c>
      <c r="E115" s="278" t="s">
        <v>218</v>
      </c>
      <c r="F115" s="121">
        <f>F9+F43+F51+F58+F75+F102</f>
        <v>15973938.609999999</v>
      </c>
      <c r="G115" s="121">
        <f>G9+G43+G51+G58+G75+G102</f>
        <v>5710500</v>
      </c>
      <c r="H115" s="121">
        <f>H9+H43+H51+H58+H75+H102</f>
        <v>6706090</v>
      </c>
    </row>
    <row r="116" spans="1:8">
      <c r="A116" s="210"/>
      <c r="B116" s="210"/>
      <c r="C116" s="210"/>
      <c r="D116" s="211"/>
      <c r="E116" s="211"/>
      <c r="F116" s="212"/>
      <c r="G116" s="212"/>
      <c r="H116" s="213"/>
    </row>
    <row r="117" spans="1:8">
      <c r="A117" s="210"/>
      <c r="B117" s="210"/>
      <c r="C117" s="210"/>
      <c r="D117" s="210"/>
      <c r="E117" s="210"/>
      <c r="F117" s="210"/>
      <c r="G117" s="210"/>
      <c r="H117" s="210"/>
    </row>
    <row r="118" spans="1:8">
      <c r="A118" s="210"/>
      <c r="B118" s="210"/>
      <c r="C118" s="210"/>
      <c r="D118" s="210"/>
      <c r="E118" s="210"/>
      <c r="F118" s="210"/>
      <c r="G118" s="210"/>
      <c r="H118" s="210"/>
    </row>
    <row r="119" spans="1:8">
      <c r="A119" s="210"/>
      <c r="B119" s="210"/>
      <c r="C119" s="210"/>
      <c r="D119" s="210"/>
      <c r="E119" s="210"/>
      <c r="F119" s="210"/>
      <c r="G119" s="210"/>
      <c r="H119" s="210"/>
    </row>
    <row r="120" spans="1:8">
      <c r="A120" s="214"/>
      <c r="B120" s="214"/>
      <c r="C120" s="214"/>
      <c r="D120" s="214"/>
      <c r="E120" s="214"/>
      <c r="F120" s="214"/>
      <c r="G120" s="214"/>
      <c r="H120" s="214"/>
    </row>
    <row r="121" spans="1:8" ht="15.75">
      <c r="A121" s="215"/>
    </row>
  </sheetData>
  <mergeCells count="3">
    <mergeCell ref="B7:D7"/>
    <mergeCell ref="A6:H6"/>
    <mergeCell ref="G4:H4"/>
  </mergeCells>
  <pageMargins left="0.70866141732283472" right="0.55118110236220474" top="0.59055118110236227" bottom="0.23622047244094491" header="0.31496062992125984" footer="0.27559055118110237"/>
  <pageSetup paperSize="9" scale="55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159"/>
  <sheetViews>
    <sheetView view="pageBreakPreview" zoomScale="70" zoomScaleNormal="100" zoomScaleSheetLayoutView="70" workbookViewId="0">
      <selection activeCell="A5" sqref="A5:I5"/>
    </sheetView>
  </sheetViews>
  <sheetFormatPr defaultColWidth="9.140625" defaultRowHeight="15"/>
  <cols>
    <col min="1" max="1" width="67" style="216" customWidth="1"/>
    <col min="2" max="4" width="8" style="244" customWidth="1"/>
    <col min="5" max="5" width="14.28515625" style="218" customWidth="1"/>
    <col min="6" max="6" width="8" style="218" customWidth="1"/>
    <col min="7" max="9" width="14.28515625" style="244" customWidth="1"/>
    <col min="10" max="10" width="12.42578125" style="58" bestFit="1" customWidth="1"/>
    <col min="11" max="16384" width="9.140625" style="58"/>
  </cols>
  <sheetData>
    <row r="1" spans="1:10" ht="15" customHeight="1">
      <c r="B1" s="217"/>
      <c r="C1" s="217"/>
      <c r="D1" s="217"/>
      <c r="G1" s="143"/>
      <c r="H1" s="143"/>
      <c r="I1" s="126" t="s">
        <v>394</v>
      </c>
    </row>
    <row r="2" spans="1:10" ht="15" customHeight="1">
      <c r="B2" s="217"/>
      <c r="C2" s="217"/>
      <c r="D2" s="217"/>
      <c r="G2" s="143"/>
      <c r="H2" s="143"/>
      <c r="I2" s="126" t="s">
        <v>401</v>
      </c>
    </row>
    <row r="3" spans="1:10" ht="15" customHeight="1">
      <c r="B3" s="217"/>
      <c r="C3" s="217"/>
      <c r="D3" s="217"/>
      <c r="G3" s="143"/>
      <c r="H3" s="143"/>
      <c r="I3" s="126" t="s">
        <v>278</v>
      </c>
    </row>
    <row r="4" spans="1:10" ht="15.6" customHeight="1">
      <c r="B4" s="219"/>
      <c r="C4" s="219"/>
      <c r="D4" s="219"/>
      <c r="E4" s="219"/>
      <c r="F4" s="219"/>
      <c r="G4" s="143"/>
      <c r="H4" s="306" t="s">
        <v>436</v>
      </c>
      <c r="I4" s="307"/>
    </row>
    <row r="5" spans="1:10" ht="24" customHeight="1">
      <c r="A5" s="303" t="s">
        <v>399</v>
      </c>
      <c r="B5" s="303"/>
      <c r="C5" s="303"/>
      <c r="D5" s="303"/>
      <c r="E5" s="303"/>
      <c r="F5" s="303"/>
      <c r="G5" s="303"/>
      <c r="H5" s="303"/>
      <c r="I5" s="303"/>
    </row>
    <row r="6" spans="1:10" ht="25.5" customHeight="1" thickBot="1">
      <c r="A6" s="220"/>
      <c r="B6" s="221"/>
      <c r="C6" s="222"/>
      <c r="D6" s="222"/>
      <c r="E6" s="222"/>
      <c r="F6" s="222"/>
      <c r="G6" s="223"/>
      <c r="H6" s="223"/>
      <c r="I6" s="224" t="s">
        <v>56</v>
      </c>
    </row>
    <row r="7" spans="1:10" ht="36.75" customHeight="1" thickBot="1">
      <c r="A7" s="107" t="s">
        <v>57</v>
      </c>
      <c r="B7" s="108" t="s">
        <v>219</v>
      </c>
      <c r="C7" s="108" t="s">
        <v>201</v>
      </c>
      <c r="D7" s="108" t="s">
        <v>202</v>
      </c>
      <c r="E7" s="108" t="s">
        <v>220</v>
      </c>
      <c r="F7" s="108" t="s">
        <v>221</v>
      </c>
      <c r="G7" s="108">
        <v>2023</v>
      </c>
      <c r="H7" s="108">
        <v>2024</v>
      </c>
      <c r="I7" s="109">
        <v>2025</v>
      </c>
    </row>
    <row r="8" spans="1:10" ht="14.45" customHeight="1" thickBot="1">
      <c r="A8" s="107">
        <v>1</v>
      </c>
      <c r="B8" s="108">
        <v>2</v>
      </c>
      <c r="C8" s="108">
        <v>3</v>
      </c>
      <c r="D8" s="108">
        <v>4</v>
      </c>
      <c r="E8" s="108">
        <v>5</v>
      </c>
      <c r="F8" s="108">
        <v>6</v>
      </c>
      <c r="G8" s="108">
        <v>7</v>
      </c>
      <c r="H8" s="108">
        <v>8</v>
      </c>
      <c r="I8" s="109">
        <v>9</v>
      </c>
    </row>
    <row r="9" spans="1:10" s="225" customFormat="1" ht="21" customHeight="1">
      <c r="A9" s="82" t="s">
        <v>281</v>
      </c>
      <c r="B9" s="83">
        <v>126</v>
      </c>
      <c r="C9" s="84" t="s">
        <v>204</v>
      </c>
      <c r="D9" s="84" t="s">
        <v>204</v>
      </c>
      <c r="E9" s="85">
        <v>0</v>
      </c>
      <c r="F9" s="86">
        <v>0</v>
      </c>
      <c r="G9" s="87">
        <f>G138</f>
        <v>15973938.609999999</v>
      </c>
      <c r="H9" s="87">
        <f>H138</f>
        <v>5710500</v>
      </c>
      <c r="I9" s="88">
        <f>I138</f>
        <v>6706090</v>
      </c>
    </row>
    <row r="10" spans="1:10" s="225" customFormat="1" ht="21" customHeight="1">
      <c r="A10" s="159" t="s">
        <v>43</v>
      </c>
      <c r="B10" s="90">
        <v>126</v>
      </c>
      <c r="C10" s="226">
        <v>1</v>
      </c>
      <c r="D10" s="226">
        <v>0</v>
      </c>
      <c r="E10" s="111">
        <v>0</v>
      </c>
      <c r="F10" s="227">
        <v>0</v>
      </c>
      <c r="G10" s="228">
        <f>G11+G19+G45+G51</f>
        <v>1990808.1600000001</v>
      </c>
      <c r="H10" s="228">
        <f>H11+H19+H45+H51</f>
        <v>2563577</v>
      </c>
      <c r="I10" s="228">
        <f>I11+I19+I45+I51</f>
        <v>2605577</v>
      </c>
    </row>
    <row r="11" spans="1:10" s="225" customFormat="1" ht="32.25" customHeight="1">
      <c r="A11" s="163" t="s">
        <v>44</v>
      </c>
      <c r="B11" s="90">
        <v>126</v>
      </c>
      <c r="C11" s="226">
        <v>1</v>
      </c>
      <c r="D11" s="226">
        <v>2</v>
      </c>
      <c r="E11" s="111">
        <v>0</v>
      </c>
      <c r="F11" s="227">
        <v>0</v>
      </c>
      <c r="G11" s="229">
        <f>G16</f>
        <v>466074.38</v>
      </c>
      <c r="H11" s="229">
        <f>H16</f>
        <v>703000</v>
      </c>
      <c r="I11" s="230">
        <f>I16</f>
        <v>745000</v>
      </c>
    </row>
    <row r="12" spans="1:10" s="225" customFormat="1" ht="47.25" customHeight="1">
      <c r="A12" s="89" t="s">
        <v>378</v>
      </c>
      <c r="B12" s="90">
        <v>126</v>
      </c>
      <c r="C12" s="91">
        <v>1</v>
      </c>
      <c r="D12" s="91">
        <v>2</v>
      </c>
      <c r="E12" s="92">
        <v>5700000000</v>
      </c>
      <c r="F12" s="93">
        <v>0</v>
      </c>
      <c r="G12" s="229">
        <f>G16</f>
        <v>466074.38</v>
      </c>
      <c r="H12" s="229">
        <f>H16</f>
        <v>703000</v>
      </c>
      <c r="I12" s="230">
        <f>I16</f>
        <v>745000</v>
      </c>
    </row>
    <row r="13" spans="1:10" s="225" customFormat="1" ht="23.25" customHeight="1">
      <c r="A13" s="89" t="s">
        <v>332</v>
      </c>
      <c r="B13" s="90">
        <v>126</v>
      </c>
      <c r="C13" s="91">
        <v>1</v>
      </c>
      <c r="D13" s="91">
        <v>2</v>
      </c>
      <c r="E13" s="92">
        <v>5740000000</v>
      </c>
      <c r="F13" s="93">
        <v>0</v>
      </c>
      <c r="G13" s="229">
        <f>G16</f>
        <v>466074.38</v>
      </c>
      <c r="H13" s="229">
        <f>H16</f>
        <v>703000</v>
      </c>
      <c r="I13" s="230">
        <f>I16</f>
        <v>745000</v>
      </c>
    </row>
    <row r="14" spans="1:10" s="225" customFormat="1" ht="32.25" customHeight="1">
      <c r="A14" s="89" t="s">
        <v>331</v>
      </c>
      <c r="B14" s="90">
        <v>126</v>
      </c>
      <c r="C14" s="91">
        <v>1</v>
      </c>
      <c r="D14" s="91">
        <v>2</v>
      </c>
      <c r="E14" s="92">
        <v>5740500000</v>
      </c>
      <c r="F14" s="93">
        <v>0</v>
      </c>
      <c r="G14" s="229">
        <f>G16</f>
        <v>466074.38</v>
      </c>
      <c r="H14" s="229">
        <f>H16</f>
        <v>703000</v>
      </c>
      <c r="I14" s="230">
        <f>I16</f>
        <v>745000</v>
      </c>
    </row>
    <row r="15" spans="1:10" s="225" customFormat="1" ht="22.5" customHeight="1">
      <c r="A15" s="89" t="s">
        <v>61</v>
      </c>
      <c r="B15" s="90">
        <v>126</v>
      </c>
      <c r="C15" s="91">
        <v>1</v>
      </c>
      <c r="D15" s="91">
        <v>2</v>
      </c>
      <c r="E15" s="92">
        <v>5740510010</v>
      </c>
      <c r="F15" s="93">
        <v>0</v>
      </c>
      <c r="G15" s="229">
        <f>G16</f>
        <v>466074.38</v>
      </c>
      <c r="H15" s="229">
        <f>H16</f>
        <v>703000</v>
      </c>
      <c r="I15" s="230">
        <f>I16</f>
        <v>745000</v>
      </c>
    </row>
    <row r="16" spans="1:10" s="225" customFormat="1" ht="32.25" customHeight="1">
      <c r="A16" s="89" t="s">
        <v>62</v>
      </c>
      <c r="B16" s="90">
        <v>126</v>
      </c>
      <c r="C16" s="91">
        <v>1</v>
      </c>
      <c r="D16" s="91">
        <v>2</v>
      </c>
      <c r="E16" s="92">
        <v>5740510010</v>
      </c>
      <c r="F16" s="93">
        <v>120</v>
      </c>
      <c r="G16" s="229">
        <f>G17+G18</f>
        <v>466074.38</v>
      </c>
      <c r="H16" s="229">
        <f>H17+H18</f>
        <v>703000</v>
      </c>
      <c r="I16" s="230">
        <f>I17+I18</f>
        <v>745000</v>
      </c>
      <c r="J16" s="291"/>
    </row>
    <row r="17" spans="1:10" s="225" customFormat="1" ht="22.5" customHeight="1">
      <c r="A17" s="89" t="s">
        <v>45</v>
      </c>
      <c r="B17" s="90">
        <v>126</v>
      </c>
      <c r="C17" s="91">
        <v>1</v>
      </c>
      <c r="D17" s="91">
        <v>2</v>
      </c>
      <c r="E17" s="92">
        <v>5740510010</v>
      </c>
      <c r="F17" s="93">
        <v>121</v>
      </c>
      <c r="G17" s="229">
        <v>357968.04</v>
      </c>
      <c r="H17" s="229">
        <v>540000</v>
      </c>
      <c r="I17" s="230">
        <v>570000</v>
      </c>
    </row>
    <row r="18" spans="1:10" s="225" customFormat="1" ht="46.5" customHeight="1">
      <c r="A18" s="89" t="s">
        <v>46</v>
      </c>
      <c r="B18" s="90">
        <v>126</v>
      </c>
      <c r="C18" s="91">
        <v>1</v>
      </c>
      <c r="D18" s="91">
        <v>2</v>
      </c>
      <c r="E18" s="92">
        <v>5740510010</v>
      </c>
      <c r="F18" s="93">
        <v>129</v>
      </c>
      <c r="G18" s="229">
        <v>108106.34</v>
      </c>
      <c r="H18" s="229">
        <v>163000</v>
      </c>
      <c r="I18" s="230">
        <v>175000</v>
      </c>
    </row>
    <row r="19" spans="1:10" s="232" customFormat="1" ht="48" customHeight="1">
      <c r="A19" s="231" t="s">
        <v>47</v>
      </c>
      <c r="B19" s="90">
        <v>126</v>
      </c>
      <c r="C19" s="226">
        <v>1</v>
      </c>
      <c r="D19" s="226">
        <v>4</v>
      </c>
      <c r="E19" s="111">
        <v>0</v>
      </c>
      <c r="F19" s="227">
        <v>0</v>
      </c>
      <c r="G19" s="229">
        <f>G20+G40</f>
        <v>1498039.28</v>
      </c>
      <c r="H19" s="229">
        <f t="shared" ref="G19:I21" si="0">H20</f>
        <v>1835177</v>
      </c>
      <c r="I19" s="230">
        <f t="shared" si="0"/>
        <v>1835177</v>
      </c>
    </row>
    <row r="20" spans="1:10" s="232" customFormat="1" ht="47.25" customHeight="1">
      <c r="A20" s="89" t="s">
        <v>378</v>
      </c>
      <c r="B20" s="90">
        <v>126</v>
      </c>
      <c r="C20" s="226">
        <v>1</v>
      </c>
      <c r="D20" s="226">
        <v>4</v>
      </c>
      <c r="E20" s="111">
        <v>5700000000</v>
      </c>
      <c r="F20" s="227">
        <v>0</v>
      </c>
      <c r="G20" s="229">
        <f t="shared" si="0"/>
        <v>1496039.28</v>
      </c>
      <c r="H20" s="229">
        <f t="shared" si="0"/>
        <v>1835177</v>
      </c>
      <c r="I20" s="229">
        <f t="shared" si="0"/>
        <v>1835177</v>
      </c>
    </row>
    <row r="21" spans="1:10" s="225" customFormat="1" ht="22.5" customHeight="1">
      <c r="A21" s="89" t="s">
        <v>332</v>
      </c>
      <c r="B21" s="90">
        <v>126</v>
      </c>
      <c r="C21" s="91">
        <v>1</v>
      </c>
      <c r="D21" s="91">
        <v>4</v>
      </c>
      <c r="E21" s="92">
        <v>5740000000</v>
      </c>
      <c r="F21" s="93">
        <v>0</v>
      </c>
      <c r="G21" s="229">
        <f t="shared" si="0"/>
        <v>1496039.28</v>
      </c>
      <c r="H21" s="229">
        <f t="shared" si="0"/>
        <v>1835177</v>
      </c>
      <c r="I21" s="230">
        <f t="shared" si="0"/>
        <v>1835177</v>
      </c>
    </row>
    <row r="22" spans="1:10" s="225" customFormat="1" ht="32.25" customHeight="1">
      <c r="A22" s="89" t="s">
        <v>331</v>
      </c>
      <c r="B22" s="90">
        <v>126</v>
      </c>
      <c r="C22" s="91">
        <v>1</v>
      </c>
      <c r="D22" s="91">
        <v>4</v>
      </c>
      <c r="E22" s="92">
        <v>5740500000</v>
      </c>
      <c r="F22" s="93">
        <v>0</v>
      </c>
      <c r="G22" s="229">
        <f>G23+G33+G35</f>
        <v>1496039.28</v>
      </c>
      <c r="H22" s="229">
        <f t="shared" ref="H22:I22" si="1">H23+H33+H35</f>
        <v>1835177</v>
      </c>
      <c r="I22" s="229">
        <f t="shared" si="1"/>
        <v>1835177</v>
      </c>
    </row>
    <row r="23" spans="1:10" s="225" customFormat="1" ht="22.5" customHeight="1">
      <c r="A23" s="89" t="s">
        <v>409</v>
      </c>
      <c r="B23" s="90">
        <v>126</v>
      </c>
      <c r="C23" s="91">
        <v>1</v>
      </c>
      <c r="D23" s="91">
        <v>4</v>
      </c>
      <c r="E23" s="92">
        <v>5740510020</v>
      </c>
      <c r="F23" s="93">
        <v>0</v>
      </c>
      <c r="G23" s="229">
        <f>G24+G27+G30+G31</f>
        <v>1163119.28</v>
      </c>
      <c r="H23" s="229">
        <f t="shared" ref="H23:I23" si="2">H24+H27+H30+H31</f>
        <v>1502257</v>
      </c>
      <c r="I23" s="229">
        <f t="shared" si="2"/>
        <v>1502257</v>
      </c>
    </row>
    <row r="24" spans="1:10" s="225" customFormat="1" ht="32.25" customHeight="1">
      <c r="A24" s="89" t="s">
        <v>62</v>
      </c>
      <c r="B24" s="90">
        <v>126</v>
      </c>
      <c r="C24" s="91">
        <v>1</v>
      </c>
      <c r="D24" s="91">
        <v>4</v>
      </c>
      <c r="E24" s="92">
        <v>5740510020</v>
      </c>
      <c r="F24" s="93" t="s">
        <v>63</v>
      </c>
      <c r="G24" s="229">
        <f>G25+G26</f>
        <v>736765.97</v>
      </c>
      <c r="H24" s="229">
        <f>H25+H26</f>
        <v>1155800</v>
      </c>
      <c r="I24" s="230">
        <f>I25+I26</f>
        <v>1155800</v>
      </c>
    </row>
    <row r="25" spans="1:10" s="225" customFormat="1" ht="23.25" customHeight="1">
      <c r="A25" s="89" t="s">
        <v>45</v>
      </c>
      <c r="B25" s="90">
        <v>126</v>
      </c>
      <c r="C25" s="91">
        <v>1</v>
      </c>
      <c r="D25" s="91">
        <v>4</v>
      </c>
      <c r="E25" s="92">
        <v>5740510020</v>
      </c>
      <c r="F25" s="93">
        <v>121</v>
      </c>
      <c r="G25" s="229">
        <v>584615.97</v>
      </c>
      <c r="H25" s="229">
        <v>887800</v>
      </c>
      <c r="I25" s="230">
        <v>887800</v>
      </c>
    </row>
    <row r="26" spans="1:10" s="225" customFormat="1" ht="47.25" customHeight="1">
      <c r="A26" s="89" t="s">
        <v>46</v>
      </c>
      <c r="B26" s="90">
        <v>126</v>
      </c>
      <c r="C26" s="91">
        <v>1</v>
      </c>
      <c r="D26" s="91">
        <v>4</v>
      </c>
      <c r="E26" s="92">
        <v>5740510020</v>
      </c>
      <c r="F26" s="93">
        <v>129</v>
      </c>
      <c r="G26" s="229">
        <v>152150</v>
      </c>
      <c r="H26" s="229">
        <v>268000</v>
      </c>
      <c r="I26" s="230">
        <v>268000</v>
      </c>
    </row>
    <row r="27" spans="1:10" ht="32.25" customHeight="1">
      <c r="A27" s="89" t="s">
        <v>65</v>
      </c>
      <c r="B27" s="90">
        <v>126</v>
      </c>
      <c r="C27" s="91">
        <v>1</v>
      </c>
      <c r="D27" s="91">
        <v>4</v>
      </c>
      <c r="E27" s="92">
        <v>5740510020</v>
      </c>
      <c r="F27" s="93" t="s">
        <v>64</v>
      </c>
      <c r="G27" s="94">
        <f>G28+G29</f>
        <v>366953.31</v>
      </c>
      <c r="H27" s="94">
        <f>H28+H29</f>
        <v>289057</v>
      </c>
      <c r="I27" s="95">
        <f>I28+I29</f>
        <v>289057</v>
      </c>
    </row>
    <row r="28" spans="1:10" ht="23.25" customHeight="1">
      <c r="A28" s="89" t="s">
        <v>273</v>
      </c>
      <c r="B28" s="90">
        <v>126</v>
      </c>
      <c r="C28" s="91">
        <v>1</v>
      </c>
      <c r="D28" s="91">
        <v>4</v>
      </c>
      <c r="E28" s="92">
        <v>5740510020</v>
      </c>
      <c r="F28" s="93">
        <v>244</v>
      </c>
      <c r="G28" s="59">
        <v>225597.71</v>
      </c>
      <c r="H28" s="59">
        <v>135000</v>
      </c>
      <c r="I28" s="81">
        <v>135000</v>
      </c>
    </row>
    <row r="29" spans="1:10" ht="23.25" customHeight="1">
      <c r="A29" s="89" t="s">
        <v>264</v>
      </c>
      <c r="B29" s="90">
        <v>126</v>
      </c>
      <c r="C29" s="91">
        <v>1</v>
      </c>
      <c r="D29" s="91">
        <v>4</v>
      </c>
      <c r="E29" s="92">
        <v>5740510020</v>
      </c>
      <c r="F29" s="93">
        <v>247</v>
      </c>
      <c r="G29" s="59">
        <v>141355.6</v>
      </c>
      <c r="H29" s="59">
        <v>154057</v>
      </c>
      <c r="I29" s="81">
        <v>154057</v>
      </c>
      <c r="J29" s="292"/>
    </row>
    <row r="30" spans="1:10" ht="23.25" customHeight="1">
      <c r="A30" s="89" t="s">
        <v>40</v>
      </c>
      <c r="B30" s="90">
        <v>126</v>
      </c>
      <c r="C30" s="91">
        <v>1</v>
      </c>
      <c r="D30" s="91">
        <v>4</v>
      </c>
      <c r="E30" s="92">
        <v>5740510020</v>
      </c>
      <c r="F30" s="93">
        <v>540</v>
      </c>
      <c r="G30" s="59">
        <v>57400</v>
      </c>
      <c r="H30" s="59">
        <v>57400</v>
      </c>
      <c r="I30" s="81">
        <v>57400</v>
      </c>
    </row>
    <row r="31" spans="1:10" ht="23.25" customHeight="1">
      <c r="A31" s="89" t="s">
        <v>165</v>
      </c>
      <c r="B31" s="90">
        <v>126</v>
      </c>
      <c r="C31" s="91">
        <v>1</v>
      </c>
      <c r="D31" s="91">
        <v>4</v>
      </c>
      <c r="E31" s="92">
        <v>5740510020</v>
      </c>
      <c r="F31" s="93">
        <v>850</v>
      </c>
      <c r="G31" s="94">
        <f t="shared" ref="G31:I31" si="3">G32</f>
        <v>2000</v>
      </c>
      <c r="H31" s="94">
        <f t="shared" si="3"/>
        <v>0</v>
      </c>
      <c r="I31" s="95">
        <f t="shared" si="3"/>
        <v>0</v>
      </c>
    </row>
    <row r="32" spans="1:10" ht="23.25" customHeight="1">
      <c r="A32" s="89" t="s">
        <v>167</v>
      </c>
      <c r="B32" s="90">
        <v>126</v>
      </c>
      <c r="C32" s="91">
        <v>1</v>
      </c>
      <c r="D32" s="91">
        <v>4</v>
      </c>
      <c r="E32" s="92">
        <v>5740510020</v>
      </c>
      <c r="F32" s="93">
        <v>853</v>
      </c>
      <c r="G32" s="94">
        <v>2000</v>
      </c>
      <c r="H32" s="94">
        <v>0</v>
      </c>
      <c r="I32" s="95">
        <v>0</v>
      </c>
    </row>
    <row r="33" spans="1:9" ht="62.25" customHeight="1">
      <c r="A33" s="89" t="s">
        <v>169</v>
      </c>
      <c r="B33" s="90">
        <v>126</v>
      </c>
      <c r="C33" s="91">
        <v>1</v>
      </c>
      <c r="D33" s="91">
        <v>4</v>
      </c>
      <c r="E33" s="92">
        <v>5740515010</v>
      </c>
      <c r="F33" s="93">
        <v>0</v>
      </c>
      <c r="G33" s="94">
        <f>G34</f>
        <v>332920</v>
      </c>
      <c r="H33" s="94">
        <f>H34</f>
        <v>332920</v>
      </c>
      <c r="I33" s="95">
        <f>I34</f>
        <v>332920</v>
      </c>
    </row>
    <row r="34" spans="1:9" ht="50.45" customHeight="1">
      <c r="A34" s="89" t="s">
        <v>40</v>
      </c>
      <c r="B34" s="90">
        <v>126</v>
      </c>
      <c r="C34" s="91">
        <v>1</v>
      </c>
      <c r="D34" s="91">
        <v>4</v>
      </c>
      <c r="E34" s="92">
        <v>5740515010</v>
      </c>
      <c r="F34" s="93">
        <v>540</v>
      </c>
      <c r="G34" s="59">
        <v>332920</v>
      </c>
      <c r="H34" s="59">
        <v>332920</v>
      </c>
      <c r="I34" s="81">
        <v>332920</v>
      </c>
    </row>
    <row r="35" spans="1:9" s="233" customFormat="1" ht="18.600000000000001" hidden="1" customHeight="1">
      <c r="A35" s="89" t="s">
        <v>347</v>
      </c>
      <c r="B35" s="90">
        <v>126</v>
      </c>
      <c r="C35" s="91">
        <v>1</v>
      </c>
      <c r="D35" s="91">
        <v>4</v>
      </c>
      <c r="E35" s="92">
        <v>5740597080</v>
      </c>
      <c r="F35" s="93">
        <v>0</v>
      </c>
      <c r="G35" s="59">
        <f t="shared" ref="G35:I36" si="4">G36</f>
        <v>0</v>
      </c>
      <c r="H35" s="59">
        <f t="shared" si="4"/>
        <v>0</v>
      </c>
      <c r="I35" s="81">
        <f t="shared" si="4"/>
        <v>0</v>
      </c>
    </row>
    <row r="36" spans="1:9" s="233" customFormat="1" ht="17.45" hidden="1" customHeight="1">
      <c r="A36" s="89" t="s">
        <v>348</v>
      </c>
      <c r="B36" s="90">
        <v>126</v>
      </c>
      <c r="C36" s="91">
        <v>1</v>
      </c>
      <c r="D36" s="91">
        <v>4</v>
      </c>
      <c r="E36" s="92">
        <v>5740597080</v>
      </c>
      <c r="F36" s="93">
        <v>100</v>
      </c>
      <c r="G36" s="59">
        <f t="shared" si="4"/>
        <v>0</v>
      </c>
      <c r="H36" s="59">
        <f t="shared" si="4"/>
        <v>0</v>
      </c>
      <c r="I36" s="81">
        <f t="shared" si="4"/>
        <v>0</v>
      </c>
    </row>
    <row r="37" spans="1:9" s="233" customFormat="1" ht="17.45" hidden="1" customHeight="1">
      <c r="A37" s="89" t="s">
        <v>62</v>
      </c>
      <c r="B37" s="90">
        <v>126</v>
      </c>
      <c r="C37" s="91">
        <v>1</v>
      </c>
      <c r="D37" s="91">
        <v>4</v>
      </c>
      <c r="E37" s="92">
        <v>5740597080</v>
      </c>
      <c r="F37" s="93">
        <v>120</v>
      </c>
      <c r="G37" s="59">
        <f>G38+G39</f>
        <v>0</v>
      </c>
      <c r="H37" s="59">
        <f>H38+H39</f>
        <v>0</v>
      </c>
      <c r="I37" s="81">
        <f>I38+I39</f>
        <v>0</v>
      </c>
    </row>
    <row r="38" spans="1:9" s="233" customFormat="1" ht="30" hidden="1" customHeight="1">
      <c r="A38" s="89" t="s">
        <v>45</v>
      </c>
      <c r="B38" s="90">
        <v>126</v>
      </c>
      <c r="C38" s="91">
        <v>1</v>
      </c>
      <c r="D38" s="91">
        <v>4</v>
      </c>
      <c r="E38" s="92">
        <v>5740597080</v>
      </c>
      <c r="F38" s="93">
        <v>121</v>
      </c>
      <c r="G38" s="59">
        <v>0</v>
      </c>
      <c r="H38" s="59">
        <v>0</v>
      </c>
      <c r="I38" s="95">
        <v>0</v>
      </c>
    </row>
    <row r="39" spans="1:9" s="233" customFormat="1" ht="18" hidden="1" customHeight="1">
      <c r="A39" s="89" t="s">
        <v>46</v>
      </c>
      <c r="B39" s="90">
        <v>126</v>
      </c>
      <c r="C39" s="91">
        <v>1</v>
      </c>
      <c r="D39" s="91">
        <v>4</v>
      </c>
      <c r="E39" s="92">
        <v>5740597080</v>
      </c>
      <c r="F39" s="93">
        <v>129</v>
      </c>
      <c r="G39" s="59">
        <v>0</v>
      </c>
      <c r="H39" s="59">
        <v>0</v>
      </c>
      <c r="I39" s="95">
        <v>0</v>
      </c>
    </row>
    <row r="40" spans="1:9" s="233" customFormat="1" ht="18" customHeight="1">
      <c r="A40" s="89" t="s">
        <v>424</v>
      </c>
      <c r="B40" s="90">
        <v>126</v>
      </c>
      <c r="C40" s="91">
        <v>1</v>
      </c>
      <c r="D40" s="91">
        <v>4</v>
      </c>
      <c r="E40" s="92">
        <v>7700000000</v>
      </c>
      <c r="F40" s="93">
        <v>0</v>
      </c>
      <c r="G40" s="59">
        <f>G41</f>
        <v>2000</v>
      </c>
      <c r="H40" s="59">
        <f t="shared" ref="H40:I40" si="5">H41</f>
        <v>0</v>
      </c>
      <c r="I40" s="59">
        <f t="shared" si="5"/>
        <v>0</v>
      </c>
    </row>
    <row r="41" spans="1:9" s="233" customFormat="1" ht="18" customHeight="1">
      <c r="A41" s="89" t="s">
        <v>433</v>
      </c>
      <c r="B41" s="90">
        <v>126</v>
      </c>
      <c r="C41" s="91">
        <v>1</v>
      </c>
      <c r="D41" s="91">
        <v>4</v>
      </c>
      <c r="E41" s="92">
        <v>7730000000</v>
      </c>
      <c r="F41" s="93">
        <v>0</v>
      </c>
      <c r="G41" s="59">
        <f>G42</f>
        <v>2000</v>
      </c>
      <c r="H41" s="59">
        <f t="shared" ref="H41:I41" si="6">H42</f>
        <v>0</v>
      </c>
      <c r="I41" s="59">
        <f t="shared" si="6"/>
        <v>0</v>
      </c>
    </row>
    <row r="42" spans="1:9" s="233" customFormat="1" ht="18" customHeight="1">
      <c r="A42" s="89" t="s">
        <v>423</v>
      </c>
      <c r="B42" s="90">
        <v>126</v>
      </c>
      <c r="C42" s="91">
        <v>1</v>
      </c>
      <c r="D42" s="91">
        <v>4</v>
      </c>
      <c r="E42" s="92">
        <v>7730099920</v>
      </c>
      <c r="F42" s="93">
        <v>0</v>
      </c>
      <c r="G42" s="59">
        <f>G43</f>
        <v>2000</v>
      </c>
      <c r="H42" s="59">
        <f t="shared" ref="H42:I42" si="7">H43</f>
        <v>0</v>
      </c>
      <c r="I42" s="59">
        <f t="shared" si="7"/>
        <v>0</v>
      </c>
    </row>
    <row r="43" spans="1:9" s="233" customFormat="1" ht="18" customHeight="1">
      <c r="A43" s="89" t="s">
        <v>422</v>
      </c>
      <c r="B43" s="90">
        <v>126</v>
      </c>
      <c r="C43" s="91">
        <v>1</v>
      </c>
      <c r="D43" s="91">
        <v>4</v>
      </c>
      <c r="E43" s="92">
        <v>7730099920</v>
      </c>
      <c r="F43" s="93">
        <v>830</v>
      </c>
      <c r="G43" s="59">
        <f>G44</f>
        <v>2000</v>
      </c>
      <c r="H43" s="59">
        <f t="shared" ref="H43:I43" si="8">H44</f>
        <v>0</v>
      </c>
      <c r="I43" s="59">
        <f t="shared" si="8"/>
        <v>0</v>
      </c>
    </row>
    <row r="44" spans="1:9" s="233" customFormat="1" ht="30.6" customHeight="1">
      <c r="A44" s="89" t="s">
        <v>421</v>
      </c>
      <c r="B44" s="90">
        <v>126</v>
      </c>
      <c r="C44" s="91">
        <v>1</v>
      </c>
      <c r="D44" s="91">
        <v>4</v>
      </c>
      <c r="E44" s="92">
        <v>7730099920</v>
      </c>
      <c r="F44" s="93">
        <v>831</v>
      </c>
      <c r="G44" s="59">
        <v>2000</v>
      </c>
      <c r="H44" s="59">
        <v>0</v>
      </c>
      <c r="I44" s="95">
        <v>0</v>
      </c>
    </row>
    <row r="45" spans="1:9" s="233" customFormat="1" ht="32.25" customHeight="1">
      <c r="A45" s="231" t="s">
        <v>175</v>
      </c>
      <c r="B45" s="90">
        <v>126</v>
      </c>
      <c r="C45" s="226">
        <v>1</v>
      </c>
      <c r="D45" s="226">
        <v>6</v>
      </c>
      <c r="E45" s="111">
        <v>0</v>
      </c>
      <c r="F45" s="227">
        <v>0</v>
      </c>
      <c r="G45" s="94">
        <f>G46</f>
        <v>25400</v>
      </c>
      <c r="H45" s="94">
        <f>H46</f>
        <v>25400</v>
      </c>
      <c r="I45" s="95">
        <f>I46</f>
        <v>25400</v>
      </c>
    </row>
    <row r="46" spans="1:9" ht="48" customHeight="1">
      <c r="A46" s="89" t="s">
        <v>378</v>
      </c>
      <c r="B46" s="90">
        <v>126</v>
      </c>
      <c r="C46" s="91">
        <v>1</v>
      </c>
      <c r="D46" s="91">
        <v>6</v>
      </c>
      <c r="E46" s="92">
        <v>5700000000</v>
      </c>
      <c r="F46" s="93">
        <v>0</v>
      </c>
      <c r="G46" s="94">
        <f t="shared" ref="G46:I49" si="9">G47</f>
        <v>25400</v>
      </c>
      <c r="H46" s="94">
        <f t="shared" si="9"/>
        <v>25400</v>
      </c>
      <c r="I46" s="95">
        <f t="shared" si="9"/>
        <v>25400</v>
      </c>
    </row>
    <row r="47" spans="1:9" ht="24" customHeight="1">
      <c r="A47" s="89" t="s">
        <v>332</v>
      </c>
      <c r="B47" s="90">
        <v>126</v>
      </c>
      <c r="C47" s="91">
        <v>1</v>
      </c>
      <c r="D47" s="91">
        <v>6</v>
      </c>
      <c r="E47" s="92">
        <v>5740000000</v>
      </c>
      <c r="F47" s="93">
        <v>0</v>
      </c>
      <c r="G47" s="94">
        <f t="shared" si="9"/>
        <v>25400</v>
      </c>
      <c r="H47" s="94">
        <f t="shared" si="9"/>
        <v>25400</v>
      </c>
      <c r="I47" s="95">
        <f t="shared" si="9"/>
        <v>25400</v>
      </c>
    </row>
    <row r="48" spans="1:9" ht="32.25" customHeight="1">
      <c r="A48" s="89" t="s">
        <v>331</v>
      </c>
      <c r="B48" s="90">
        <v>126</v>
      </c>
      <c r="C48" s="91">
        <v>1</v>
      </c>
      <c r="D48" s="91">
        <v>6</v>
      </c>
      <c r="E48" s="92">
        <v>5740500000</v>
      </c>
      <c r="F48" s="93">
        <v>0</v>
      </c>
      <c r="G48" s="94">
        <f t="shared" si="9"/>
        <v>25400</v>
      </c>
      <c r="H48" s="94">
        <f t="shared" si="9"/>
        <v>25400</v>
      </c>
      <c r="I48" s="95">
        <f t="shared" si="9"/>
        <v>25400</v>
      </c>
    </row>
    <row r="49" spans="1:9" ht="25.15" customHeight="1">
      <c r="A49" s="89" t="s">
        <v>410</v>
      </c>
      <c r="B49" s="90">
        <v>126</v>
      </c>
      <c r="C49" s="91">
        <v>1</v>
      </c>
      <c r="D49" s="91">
        <v>6</v>
      </c>
      <c r="E49" s="92">
        <v>5740510080</v>
      </c>
      <c r="F49" s="93">
        <v>0</v>
      </c>
      <c r="G49" s="94">
        <f t="shared" si="9"/>
        <v>25400</v>
      </c>
      <c r="H49" s="94">
        <f t="shared" si="9"/>
        <v>25400</v>
      </c>
      <c r="I49" s="95">
        <f t="shared" si="9"/>
        <v>25400</v>
      </c>
    </row>
    <row r="50" spans="1:9" ht="24" customHeight="1">
      <c r="A50" s="234" t="s">
        <v>40</v>
      </c>
      <c r="B50" s="90">
        <v>126</v>
      </c>
      <c r="C50" s="91">
        <v>1</v>
      </c>
      <c r="D50" s="91">
        <v>6</v>
      </c>
      <c r="E50" s="92">
        <v>5740510080</v>
      </c>
      <c r="F50" s="93">
        <v>540</v>
      </c>
      <c r="G50" s="59">
        <v>25400</v>
      </c>
      <c r="H50" s="59">
        <v>25400</v>
      </c>
      <c r="I50" s="81">
        <v>25400</v>
      </c>
    </row>
    <row r="51" spans="1:9" ht="24" customHeight="1">
      <c r="A51" s="235" t="s">
        <v>188</v>
      </c>
      <c r="B51" s="90">
        <v>126</v>
      </c>
      <c r="C51" s="226">
        <v>1</v>
      </c>
      <c r="D51" s="226">
        <v>13</v>
      </c>
      <c r="E51" s="111">
        <v>0</v>
      </c>
      <c r="F51" s="227">
        <v>0</v>
      </c>
      <c r="G51" s="59">
        <f>G52</f>
        <v>1294.5</v>
      </c>
      <c r="H51" s="59">
        <f t="shared" ref="H51:I52" si="10">H52</f>
        <v>0</v>
      </c>
      <c r="I51" s="59">
        <f t="shared" si="10"/>
        <v>0</v>
      </c>
    </row>
    <row r="52" spans="1:9" ht="45.75" customHeight="1">
      <c r="A52" s="89" t="s">
        <v>378</v>
      </c>
      <c r="B52" s="90">
        <v>126</v>
      </c>
      <c r="C52" s="236">
        <v>1</v>
      </c>
      <c r="D52" s="236">
        <v>13</v>
      </c>
      <c r="E52" s="111">
        <v>5700000000</v>
      </c>
      <c r="F52" s="227">
        <v>0</v>
      </c>
      <c r="G52" s="59">
        <f>G53</f>
        <v>1294.5</v>
      </c>
      <c r="H52" s="59">
        <f t="shared" si="10"/>
        <v>0</v>
      </c>
      <c r="I52" s="59">
        <f t="shared" si="10"/>
        <v>0</v>
      </c>
    </row>
    <row r="53" spans="1:9" ht="27" customHeight="1">
      <c r="A53" s="234" t="s">
        <v>332</v>
      </c>
      <c r="B53" s="90">
        <v>126</v>
      </c>
      <c r="C53" s="91">
        <v>1</v>
      </c>
      <c r="D53" s="91">
        <v>13</v>
      </c>
      <c r="E53" s="92">
        <v>5740000000</v>
      </c>
      <c r="F53" s="93">
        <v>0</v>
      </c>
      <c r="G53" s="59">
        <f>G54</f>
        <v>1294.5</v>
      </c>
      <c r="H53" s="59">
        <f t="shared" ref="H53:I54" si="11">H54</f>
        <v>0</v>
      </c>
      <c r="I53" s="59">
        <f t="shared" si="11"/>
        <v>0</v>
      </c>
    </row>
    <row r="54" spans="1:9" ht="32.25" customHeight="1">
      <c r="A54" s="89" t="s">
        <v>331</v>
      </c>
      <c r="B54" s="90">
        <v>126</v>
      </c>
      <c r="C54" s="91">
        <v>1</v>
      </c>
      <c r="D54" s="91">
        <v>13</v>
      </c>
      <c r="E54" s="92">
        <v>5740500000</v>
      </c>
      <c r="F54" s="93">
        <v>0</v>
      </c>
      <c r="G54" s="59">
        <f>G55</f>
        <v>1294.5</v>
      </c>
      <c r="H54" s="59">
        <f t="shared" si="11"/>
        <v>0</v>
      </c>
      <c r="I54" s="59">
        <f t="shared" si="11"/>
        <v>0</v>
      </c>
    </row>
    <row r="55" spans="1:9" ht="24" customHeight="1">
      <c r="A55" s="234" t="s">
        <v>189</v>
      </c>
      <c r="B55" s="90">
        <v>126</v>
      </c>
      <c r="C55" s="91">
        <v>1</v>
      </c>
      <c r="D55" s="91">
        <v>13</v>
      </c>
      <c r="E55" s="92">
        <v>5740595100</v>
      </c>
      <c r="F55" s="93">
        <v>0</v>
      </c>
      <c r="G55" s="59">
        <f>G56</f>
        <v>1294.5</v>
      </c>
      <c r="H55" s="59">
        <f t="shared" ref="G55:I56" si="12">H56</f>
        <v>0</v>
      </c>
      <c r="I55" s="81">
        <f t="shared" si="12"/>
        <v>0</v>
      </c>
    </row>
    <row r="56" spans="1:9" ht="24" customHeight="1">
      <c r="A56" s="234" t="s">
        <v>165</v>
      </c>
      <c r="B56" s="90">
        <v>126</v>
      </c>
      <c r="C56" s="91">
        <v>1</v>
      </c>
      <c r="D56" s="91">
        <v>13</v>
      </c>
      <c r="E56" s="92">
        <v>5740595100</v>
      </c>
      <c r="F56" s="93">
        <v>850</v>
      </c>
      <c r="G56" s="59">
        <f t="shared" si="12"/>
        <v>1294.5</v>
      </c>
      <c r="H56" s="59">
        <f t="shared" si="12"/>
        <v>0</v>
      </c>
      <c r="I56" s="81">
        <f t="shared" si="12"/>
        <v>0</v>
      </c>
    </row>
    <row r="57" spans="1:9" ht="24" customHeight="1">
      <c r="A57" s="234" t="s">
        <v>167</v>
      </c>
      <c r="B57" s="90">
        <v>126</v>
      </c>
      <c r="C57" s="91">
        <v>1</v>
      </c>
      <c r="D57" s="91">
        <v>13</v>
      </c>
      <c r="E57" s="92">
        <v>5740595100</v>
      </c>
      <c r="F57" s="93">
        <v>853</v>
      </c>
      <c r="G57" s="59">
        <v>1294.5</v>
      </c>
      <c r="H57" s="59">
        <v>0</v>
      </c>
      <c r="I57" s="81">
        <v>0</v>
      </c>
    </row>
    <row r="58" spans="1:9" ht="24" customHeight="1">
      <c r="A58" s="166" t="s">
        <v>48</v>
      </c>
      <c r="B58" s="90">
        <v>126</v>
      </c>
      <c r="C58" s="226">
        <v>2</v>
      </c>
      <c r="D58" s="226">
        <v>0</v>
      </c>
      <c r="E58" s="111">
        <v>0</v>
      </c>
      <c r="F58" s="227">
        <v>0</v>
      </c>
      <c r="G58" s="237">
        <f t="shared" ref="G58:I62" si="13">G59</f>
        <v>128500</v>
      </c>
      <c r="H58" s="237">
        <f t="shared" si="13"/>
        <v>134500</v>
      </c>
      <c r="I58" s="238">
        <f t="shared" si="13"/>
        <v>139400</v>
      </c>
    </row>
    <row r="59" spans="1:9" ht="24" customHeight="1">
      <c r="A59" s="235" t="s">
        <v>49</v>
      </c>
      <c r="B59" s="90">
        <v>126</v>
      </c>
      <c r="C59" s="226">
        <v>2</v>
      </c>
      <c r="D59" s="226">
        <v>3</v>
      </c>
      <c r="E59" s="111">
        <v>0</v>
      </c>
      <c r="F59" s="227">
        <v>0</v>
      </c>
      <c r="G59" s="94">
        <f t="shared" si="13"/>
        <v>128500</v>
      </c>
      <c r="H59" s="94">
        <f t="shared" si="13"/>
        <v>134500</v>
      </c>
      <c r="I59" s="95">
        <f t="shared" si="13"/>
        <v>139400</v>
      </c>
    </row>
    <row r="60" spans="1:9" ht="45" customHeight="1">
      <c r="A60" s="234" t="s">
        <v>378</v>
      </c>
      <c r="B60" s="90">
        <v>126</v>
      </c>
      <c r="C60" s="91">
        <v>2</v>
      </c>
      <c r="D60" s="91">
        <v>3</v>
      </c>
      <c r="E60" s="92">
        <v>5700000000</v>
      </c>
      <c r="F60" s="93">
        <v>0</v>
      </c>
      <c r="G60" s="94">
        <f t="shared" si="13"/>
        <v>128500</v>
      </c>
      <c r="H60" s="94">
        <f t="shared" si="13"/>
        <v>134500</v>
      </c>
      <c r="I60" s="95">
        <f t="shared" si="13"/>
        <v>139400</v>
      </c>
    </row>
    <row r="61" spans="1:9" ht="23.25" customHeight="1">
      <c r="A61" s="234" t="s">
        <v>332</v>
      </c>
      <c r="B61" s="90">
        <v>126</v>
      </c>
      <c r="C61" s="91">
        <v>2</v>
      </c>
      <c r="D61" s="91">
        <v>3</v>
      </c>
      <c r="E61" s="92">
        <v>5740000000</v>
      </c>
      <c r="F61" s="93">
        <v>0</v>
      </c>
      <c r="G61" s="94">
        <f t="shared" si="13"/>
        <v>128500</v>
      </c>
      <c r="H61" s="94">
        <f t="shared" si="13"/>
        <v>134500</v>
      </c>
      <c r="I61" s="95">
        <f t="shared" si="13"/>
        <v>139400</v>
      </c>
    </row>
    <row r="62" spans="1:9" ht="32.25" customHeight="1">
      <c r="A62" s="234" t="s">
        <v>331</v>
      </c>
      <c r="B62" s="90">
        <v>126</v>
      </c>
      <c r="C62" s="91">
        <v>2</v>
      </c>
      <c r="D62" s="91">
        <v>3</v>
      </c>
      <c r="E62" s="92">
        <v>5740500000</v>
      </c>
      <c r="F62" s="93">
        <v>0</v>
      </c>
      <c r="G62" s="94">
        <f t="shared" si="13"/>
        <v>128500</v>
      </c>
      <c r="H62" s="94">
        <f t="shared" si="13"/>
        <v>134500</v>
      </c>
      <c r="I62" s="95">
        <f t="shared" si="13"/>
        <v>139400</v>
      </c>
    </row>
    <row r="63" spans="1:9" ht="32.25" customHeight="1">
      <c r="A63" s="89" t="s">
        <v>366</v>
      </c>
      <c r="B63" s="90">
        <v>126</v>
      </c>
      <c r="C63" s="91">
        <v>2</v>
      </c>
      <c r="D63" s="91">
        <v>3</v>
      </c>
      <c r="E63" s="92">
        <v>5740551180</v>
      </c>
      <c r="F63" s="93">
        <v>0</v>
      </c>
      <c r="G63" s="94">
        <f>G64+G67</f>
        <v>128500</v>
      </c>
      <c r="H63" s="94">
        <f t="shared" ref="H63:I63" si="14">H64+H67</f>
        <v>134500</v>
      </c>
      <c r="I63" s="94">
        <f t="shared" si="14"/>
        <v>139400</v>
      </c>
    </row>
    <row r="64" spans="1:9" ht="32.25" customHeight="1">
      <c r="A64" s="89" t="s">
        <v>62</v>
      </c>
      <c r="B64" s="90">
        <v>126</v>
      </c>
      <c r="C64" s="91">
        <v>2</v>
      </c>
      <c r="D64" s="91">
        <v>3</v>
      </c>
      <c r="E64" s="92">
        <v>5740551180</v>
      </c>
      <c r="F64" s="93">
        <v>120</v>
      </c>
      <c r="G64" s="94">
        <f>G65+G66</f>
        <v>127500</v>
      </c>
      <c r="H64" s="94">
        <f>H65+H66</f>
        <v>133500</v>
      </c>
      <c r="I64" s="95">
        <f>I65+I66</f>
        <v>138400</v>
      </c>
    </row>
    <row r="65" spans="1:9" ht="18.75" customHeight="1">
      <c r="A65" s="89" t="s">
        <v>45</v>
      </c>
      <c r="B65" s="90">
        <v>126</v>
      </c>
      <c r="C65" s="91">
        <v>2</v>
      </c>
      <c r="D65" s="91">
        <v>3</v>
      </c>
      <c r="E65" s="92">
        <v>5740551180</v>
      </c>
      <c r="F65" s="93">
        <v>121</v>
      </c>
      <c r="G65" s="59">
        <v>98200</v>
      </c>
      <c r="H65" s="59">
        <v>102700</v>
      </c>
      <c r="I65" s="95">
        <v>106700</v>
      </c>
    </row>
    <row r="66" spans="1:9" ht="46.5" customHeight="1">
      <c r="A66" s="89" t="s">
        <v>46</v>
      </c>
      <c r="B66" s="90">
        <v>126</v>
      </c>
      <c r="C66" s="91">
        <v>2</v>
      </c>
      <c r="D66" s="91">
        <v>3</v>
      </c>
      <c r="E66" s="92">
        <v>5740551180</v>
      </c>
      <c r="F66" s="93">
        <v>129</v>
      </c>
      <c r="G66" s="94">
        <v>29300</v>
      </c>
      <c r="H66" s="94">
        <v>30800</v>
      </c>
      <c r="I66" s="95">
        <v>31700</v>
      </c>
    </row>
    <row r="67" spans="1:9" ht="32.25" customHeight="1">
      <c r="A67" s="89" t="s">
        <v>65</v>
      </c>
      <c r="B67" s="90">
        <v>126</v>
      </c>
      <c r="C67" s="91">
        <v>2</v>
      </c>
      <c r="D67" s="91">
        <v>3</v>
      </c>
      <c r="E67" s="92">
        <v>5740551180</v>
      </c>
      <c r="F67" s="93">
        <v>240</v>
      </c>
      <c r="G67" s="94">
        <f t="shared" ref="G67:I67" si="15">G68</f>
        <v>1000</v>
      </c>
      <c r="H67" s="94">
        <f t="shared" si="15"/>
        <v>1000</v>
      </c>
      <c r="I67" s="95">
        <f t="shared" si="15"/>
        <v>1000</v>
      </c>
    </row>
    <row r="68" spans="1:9" ht="22.5" customHeight="1">
      <c r="A68" s="89" t="s">
        <v>273</v>
      </c>
      <c r="B68" s="90">
        <v>126</v>
      </c>
      <c r="C68" s="91">
        <v>2</v>
      </c>
      <c r="D68" s="91">
        <v>3</v>
      </c>
      <c r="E68" s="92">
        <v>5740551180</v>
      </c>
      <c r="F68" s="93">
        <v>244</v>
      </c>
      <c r="G68" s="94">
        <v>1000</v>
      </c>
      <c r="H68" s="94">
        <v>1000</v>
      </c>
      <c r="I68" s="95">
        <v>1000</v>
      </c>
    </row>
    <row r="69" spans="1:9" ht="32.25" customHeight="1">
      <c r="A69" s="169" t="s">
        <v>50</v>
      </c>
      <c r="B69" s="90">
        <v>126</v>
      </c>
      <c r="C69" s="226">
        <v>3</v>
      </c>
      <c r="D69" s="226">
        <v>0</v>
      </c>
      <c r="E69" s="111">
        <v>0</v>
      </c>
      <c r="F69" s="227">
        <v>0</v>
      </c>
      <c r="G69" s="237">
        <f>G70</f>
        <v>5000</v>
      </c>
      <c r="H69" s="237">
        <f t="shared" ref="H69:I75" si="16">H70</f>
        <v>5000</v>
      </c>
      <c r="I69" s="238">
        <f t="shared" si="16"/>
        <v>3000</v>
      </c>
    </row>
    <row r="70" spans="1:9" ht="32.25" customHeight="1">
      <c r="A70" s="231" t="s">
        <v>272</v>
      </c>
      <c r="B70" s="90">
        <v>126</v>
      </c>
      <c r="C70" s="226">
        <v>3</v>
      </c>
      <c r="D70" s="226">
        <v>10</v>
      </c>
      <c r="E70" s="111">
        <v>0</v>
      </c>
      <c r="F70" s="227">
        <v>0</v>
      </c>
      <c r="G70" s="237">
        <f>G71</f>
        <v>5000</v>
      </c>
      <c r="H70" s="237">
        <f t="shared" si="16"/>
        <v>5000</v>
      </c>
      <c r="I70" s="238">
        <f t="shared" si="16"/>
        <v>3000</v>
      </c>
    </row>
    <row r="71" spans="1:9" ht="46.15" customHeight="1">
      <c r="A71" s="89" t="s">
        <v>378</v>
      </c>
      <c r="B71" s="90">
        <v>126</v>
      </c>
      <c r="C71" s="91">
        <v>3</v>
      </c>
      <c r="D71" s="91">
        <v>10</v>
      </c>
      <c r="E71" s="92">
        <v>5700000000</v>
      </c>
      <c r="F71" s="93">
        <v>0</v>
      </c>
      <c r="G71" s="94">
        <f>G73</f>
        <v>5000</v>
      </c>
      <c r="H71" s="94">
        <f>H73</f>
        <v>5000</v>
      </c>
      <c r="I71" s="95">
        <f>I73</f>
        <v>3000</v>
      </c>
    </row>
    <row r="72" spans="1:9" ht="24" customHeight="1">
      <c r="A72" s="89" t="s">
        <v>332</v>
      </c>
      <c r="B72" s="90">
        <v>126</v>
      </c>
      <c r="C72" s="91">
        <v>3</v>
      </c>
      <c r="D72" s="91">
        <v>10</v>
      </c>
      <c r="E72" s="92">
        <v>5740000000</v>
      </c>
      <c r="F72" s="93">
        <v>0</v>
      </c>
      <c r="G72" s="94">
        <f>G73</f>
        <v>5000</v>
      </c>
      <c r="H72" s="94">
        <f>H73</f>
        <v>5000</v>
      </c>
      <c r="I72" s="95">
        <f>I73</f>
        <v>3000</v>
      </c>
    </row>
    <row r="73" spans="1:9" ht="24" customHeight="1">
      <c r="A73" s="89" t="s">
        <v>333</v>
      </c>
      <c r="B73" s="90">
        <v>126</v>
      </c>
      <c r="C73" s="91">
        <v>3</v>
      </c>
      <c r="D73" s="91">
        <v>10</v>
      </c>
      <c r="E73" s="92">
        <v>5740100000</v>
      </c>
      <c r="F73" s="93">
        <v>0</v>
      </c>
      <c r="G73" s="94">
        <f>G74</f>
        <v>5000</v>
      </c>
      <c r="H73" s="94">
        <f t="shared" si="16"/>
        <v>5000</v>
      </c>
      <c r="I73" s="95">
        <f t="shared" si="16"/>
        <v>3000</v>
      </c>
    </row>
    <row r="74" spans="1:9" ht="32.25" customHeight="1">
      <c r="A74" s="89" t="s">
        <v>334</v>
      </c>
      <c r="B74" s="90">
        <v>126</v>
      </c>
      <c r="C74" s="91">
        <v>3</v>
      </c>
      <c r="D74" s="91">
        <v>10</v>
      </c>
      <c r="E74" s="92">
        <v>5740195020</v>
      </c>
      <c r="F74" s="93">
        <v>0</v>
      </c>
      <c r="G74" s="94">
        <f>G75</f>
        <v>5000</v>
      </c>
      <c r="H74" s="94">
        <f>H75</f>
        <v>5000</v>
      </c>
      <c r="I74" s="95">
        <f>I75</f>
        <v>3000</v>
      </c>
    </row>
    <row r="75" spans="1:9" ht="32.25" customHeight="1">
      <c r="A75" s="89" t="s">
        <v>65</v>
      </c>
      <c r="B75" s="90">
        <v>126</v>
      </c>
      <c r="C75" s="91">
        <v>3</v>
      </c>
      <c r="D75" s="91">
        <v>10</v>
      </c>
      <c r="E75" s="92">
        <v>5740195020</v>
      </c>
      <c r="F75" s="93">
        <v>240</v>
      </c>
      <c r="G75" s="94">
        <f>G76</f>
        <v>5000</v>
      </c>
      <c r="H75" s="94">
        <f>H76</f>
        <v>5000</v>
      </c>
      <c r="I75" s="95">
        <f t="shared" si="16"/>
        <v>3000</v>
      </c>
    </row>
    <row r="76" spans="1:9" ht="24.75" customHeight="1">
      <c r="A76" s="89" t="s">
        <v>273</v>
      </c>
      <c r="B76" s="90">
        <v>126</v>
      </c>
      <c r="C76" s="91">
        <v>3</v>
      </c>
      <c r="D76" s="91">
        <v>10</v>
      </c>
      <c r="E76" s="92">
        <v>5740195020</v>
      </c>
      <c r="F76" s="93">
        <v>244</v>
      </c>
      <c r="G76" s="59">
        <v>5000</v>
      </c>
      <c r="H76" s="59">
        <v>5000</v>
      </c>
      <c r="I76" s="95">
        <v>3000</v>
      </c>
    </row>
    <row r="77" spans="1:9" ht="24.75" customHeight="1">
      <c r="A77" s="169" t="s">
        <v>52</v>
      </c>
      <c r="B77" s="90">
        <v>126</v>
      </c>
      <c r="C77" s="226">
        <v>4</v>
      </c>
      <c r="D77" s="226">
        <v>0</v>
      </c>
      <c r="E77" s="111">
        <v>0</v>
      </c>
      <c r="F77" s="227">
        <v>0</v>
      </c>
      <c r="G77" s="237">
        <f>G78</f>
        <v>1619128.85</v>
      </c>
      <c r="H77" s="237">
        <f t="shared" ref="H77:I77" si="17">H78</f>
        <v>759000</v>
      </c>
      <c r="I77" s="237">
        <f t="shared" si="17"/>
        <v>795000</v>
      </c>
    </row>
    <row r="78" spans="1:9" ht="24.75" customHeight="1">
      <c r="A78" s="239" t="s">
        <v>53</v>
      </c>
      <c r="B78" s="90">
        <v>126</v>
      </c>
      <c r="C78" s="226">
        <v>4</v>
      </c>
      <c r="D78" s="226">
        <v>9</v>
      </c>
      <c r="E78" s="111">
        <v>0</v>
      </c>
      <c r="F78" s="227">
        <v>0</v>
      </c>
      <c r="G78" s="237">
        <f>G79</f>
        <v>1619128.85</v>
      </c>
      <c r="H78" s="237">
        <f t="shared" ref="H78:I82" si="18">H79</f>
        <v>759000</v>
      </c>
      <c r="I78" s="238">
        <f t="shared" si="18"/>
        <v>795000</v>
      </c>
    </row>
    <row r="79" spans="1:9" ht="46.5" customHeight="1">
      <c r="A79" s="89" t="s">
        <v>378</v>
      </c>
      <c r="B79" s="90">
        <v>126</v>
      </c>
      <c r="C79" s="226">
        <v>4</v>
      </c>
      <c r="D79" s="226">
        <v>9</v>
      </c>
      <c r="E79" s="111">
        <v>5700000000</v>
      </c>
      <c r="F79" s="227">
        <v>0</v>
      </c>
      <c r="G79" s="94">
        <f>G81</f>
        <v>1619128.85</v>
      </c>
      <c r="H79" s="94">
        <f>H81</f>
        <v>759000</v>
      </c>
      <c r="I79" s="95">
        <f>I81</f>
        <v>795000</v>
      </c>
    </row>
    <row r="80" spans="1:9" ht="22.5" customHeight="1">
      <c r="A80" s="89" t="s">
        <v>332</v>
      </c>
      <c r="B80" s="90">
        <v>126</v>
      </c>
      <c r="C80" s="226">
        <v>4</v>
      </c>
      <c r="D80" s="226">
        <v>9</v>
      </c>
      <c r="E80" s="111">
        <v>5740000000</v>
      </c>
      <c r="F80" s="227">
        <v>0</v>
      </c>
      <c r="G80" s="94">
        <f>G81</f>
        <v>1619128.85</v>
      </c>
      <c r="H80" s="94">
        <f>H81</f>
        <v>759000</v>
      </c>
      <c r="I80" s="95">
        <f>I81</f>
        <v>795000</v>
      </c>
    </row>
    <row r="81" spans="1:9" ht="22.5" customHeight="1">
      <c r="A81" s="89" t="s">
        <v>335</v>
      </c>
      <c r="B81" s="90">
        <v>126</v>
      </c>
      <c r="C81" s="91">
        <v>4</v>
      </c>
      <c r="D81" s="91">
        <v>9</v>
      </c>
      <c r="E81" s="92">
        <v>5740200000</v>
      </c>
      <c r="F81" s="93">
        <v>0</v>
      </c>
      <c r="G81" s="94">
        <f>G82</f>
        <v>1619128.85</v>
      </c>
      <c r="H81" s="94">
        <f t="shared" si="18"/>
        <v>759000</v>
      </c>
      <c r="I81" s="95">
        <f t="shared" si="18"/>
        <v>795000</v>
      </c>
    </row>
    <row r="82" spans="1:9" ht="32.25" customHeight="1">
      <c r="A82" s="89" t="s">
        <v>336</v>
      </c>
      <c r="B82" s="90">
        <v>126</v>
      </c>
      <c r="C82" s="91">
        <v>4</v>
      </c>
      <c r="D82" s="91">
        <v>9</v>
      </c>
      <c r="E82" s="92">
        <v>5740295280</v>
      </c>
      <c r="F82" s="93">
        <v>0</v>
      </c>
      <c r="G82" s="94">
        <f>G83</f>
        <v>1619128.85</v>
      </c>
      <c r="H82" s="94">
        <f t="shared" si="18"/>
        <v>759000</v>
      </c>
      <c r="I82" s="95">
        <f t="shared" si="18"/>
        <v>795000</v>
      </c>
    </row>
    <row r="83" spans="1:9" ht="32.25" customHeight="1">
      <c r="A83" s="89" t="s">
        <v>65</v>
      </c>
      <c r="B83" s="90">
        <v>126</v>
      </c>
      <c r="C83" s="91">
        <v>4</v>
      </c>
      <c r="D83" s="91">
        <v>9</v>
      </c>
      <c r="E83" s="92">
        <v>5740295280</v>
      </c>
      <c r="F83" s="93">
        <v>240</v>
      </c>
      <c r="G83" s="94">
        <f>G84+G85</f>
        <v>1619128.85</v>
      </c>
      <c r="H83" s="94">
        <f>H84+H85</f>
        <v>759000</v>
      </c>
      <c r="I83" s="95">
        <f>I84+I85</f>
        <v>795000</v>
      </c>
    </row>
    <row r="84" spans="1:9" ht="21" customHeight="1">
      <c r="A84" s="89" t="s">
        <v>273</v>
      </c>
      <c r="B84" s="90">
        <v>126</v>
      </c>
      <c r="C84" s="91">
        <v>4</v>
      </c>
      <c r="D84" s="91">
        <v>9</v>
      </c>
      <c r="E84" s="92">
        <v>5740295280</v>
      </c>
      <c r="F84" s="93">
        <v>244</v>
      </c>
      <c r="G84" s="94">
        <v>1527072.05</v>
      </c>
      <c r="H84" s="94">
        <v>459000</v>
      </c>
      <c r="I84" s="95">
        <v>475000</v>
      </c>
    </row>
    <row r="85" spans="1:9" ht="21" customHeight="1">
      <c r="A85" s="89" t="s">
        <v>264</v>
      </c>
      <c r="B85" s="90">
        <v>126</v>
      </c>
      <c r="C85" s="91">
        <v>4</v>
      </c>
      <c r="D85" s="91">
        <v>9</v>
      </c>
      <c r="E85" s="92">
        <v>5740295280</v>
      </c>
      <c r="F85" s="93">
        <v>247</v>
      </c>
      <c r="G85" s="94">
        <v>92056.8</v>
      </c>
      <c r="H85" s="94">
        <v>300000</v>
      </c>
      <c r="I85" s="95">
        <v>320000</v>
      </c>
    </row>
    <row r="86" spans="1:9" ht="24.75" customHeight="1">
      <c r="A86" s="169" t="s">
        <v>166</v>
      </c>
      <c r="B86" s="90">
        <v>126</v>
      </c>
      <c r="C86" s="226">
        <v>5</v>
      </c>
      <c r="D86" s="226">
        <v>0</v>
      </c>
      <c r="E86" s="111">
        <v>0</v>
      </c>
      <c r="F86" s="227">
        <v>0</v>
      </c>
      <c r="G86" s="237">
        <f>G87+G103</f>
        <v>9350943.9399999995</v>
      </c>
      <c r="H86" s="237">
        <f>H87+H103</f>
        <v>108323</v>
      </c>
      <c r="I86" s="237">
        <f>I87+I103</f>
        <v>1023013</v>
      </c>
    </row>
    <row r="87" spans="1:9" ht="24.75" customHeight="1">
      <c r="A87" s="101" t="s">
        <v>392</v>
      </c>
      <c r="B87" s="90">
        <v>126</v>
      </c>
      <c r="C87" s="226">
        <v>5</v>
      </c>
      <c r="D87" s="226">
        <v>2</v>
      </c>
      <c r="E87" s="111">
        <v>0</v>
      </c>
      <c r="F87" s="227">
        <v>0</v>
      </c>
      <c r="G87" s="237">
        <f t="shared" ref="G87:G98" si="19">G88</f>
        <v>8628644.8200000003</v>
      </c>
      <c r="H87" s="237">
        <f t="shared" ref="H87:I98" si="20">H88</f>
        <v>0</v>
      </c>
      <c r="I87" s="237">
        <f t="shared" si="20"/>
        <v>0</v>
      </c>
    </row>
    <row r="88" spans="1:9" ht="48.75" customHeight="1">
      <c r="A88" s="89" t="s">
        <v>378</v>
      </c>
      <c r="B88" s="90">
        <v>126</v>
      </c>
      <c r="C88" s="91">
        <v>5</v>
      </c>
      <c r="D88" s="91">
        <v>2</v>
      </c>
      <c r="E88" s="92">
        <v>5700000000</v>
      </c>
      <c r="F88" s="93">
        <v>0</v>
      </c>
      <c r="G88" s="94">
        <f t="shared" si="19"/>
        <v>8628644.8200000003</v>
      </c>
      <c r="H88" s="94">
        <f t="shared" si="20"/>
        <v>0</v>
      </c>
      <c r="I88" s="94">
        <f t="shared" si="20"/>
        <v>0</v>
      </c>
    </row>
    <row r="89" spans="1:9" ht="22.5" customHeight="1">
      <c r="A89" s="89" t="s">
        <v>332</v>
      </c>
      <c r="B89" s="90">
        <v>126</v>
      </c>
      <c r="C89" s="91">
        <v>5</v>
      </c>
      <c r="D89" s="91">
        <v>2</v>
      </c>
      <c r="E89" s="92">
        <v>5740000000</v>
      </c>
      <c r="F89" s="93">
        <v>0</v>
      </c>
      <c r="G89" s="94">
        <f t="shared" si="19"/>
        <v>8628644.8200000003</v>
      </c>
      <c r="H89" s="94">
        <f t="shared" si="20"/>
        <v>0</v>
      </c>
      <c r="I89" s="94">
        <f t="shared" si="20"/>
        <v>0</v>
      </c>
    </row>
    <row r="90" spans="1:9" ht="23.45" customHeight="1">
      <c r="A90" s="89" t="s">
        <v>415</v>
      </c>
      <c r="B90" s="90">
        <v>126</v>
      </c>
      <c r="C90" s="91">
        <v>5</v>
      </c>
      <c r="D90" s="91">
        <v>2</v>
      </c>
      <c r="E90" s="92">
        <v>5740600000</v>
      </c>
      <c r="F90" s="93">
        <v>0</v>
      </c>
      <c r="G90" s="94">
        <f>G97+G94+G91+G100</f>
        <v>8628644.8200000003</v>
      </c>
      <c r="H90" s="94">
        <f t="shared" ref="H90:I90" si="21">H97+H94+H91+H100</f>
        <v>0</v>
      </c>
      <c r="I90" s="94">
        <f t="shared" si="21"/>
        <v>0</v>
      </c>
    </row>
    <row r="91" spans="1:9" ht="45" customHeight="1">
      <c r="A91" s="89" t="s">
        <v>417</v>
      </c>
      <c r="B91" s="90">
        <v>126</v>
      </c>
      <c r="C91" s="91">
        <v>5</v>
      </c>
      <c r="D91" s="91">
        <v>2</v>
      </c>
      <c r="E91" s="92">
        <v>5740609505</v>
      </c>
      <c r="F91" s="93">
        <v>0</v>
      </c>
      <c r="G91" s="94">
        <f>G92</f>
        <v>5836000</v>
      </c>
      <c r="H91" s="94">
        <f t="shared" ref="H91:I91" si="22">H92</f>
        <v>0</v>
      </c>
      <c r="I91" s="94">
        <f t="shared" si="22"/>
        <v>0</v>
      </c>
    </row>
    <row r="92" spans="1:9" ht="31.15" customHeight="1">
      <c r="A92" s="89" t="s">
        <v>65</v>
      </c>
      <c r="B92" s="90">
        <v>126</v>
      </c>
      <c r="C92" s="91">
        <v>5</v>
      </c>
      <c r="D92" s="91">
        <v>2</v>
      </c>
      <c r="E92" s="92">
        <v>5740609505</v>
      </c>
      <c r="F92" s="93">
        <v>240</v>
      </c>
      <c r="G92" s="94">
        <f>G93</f>
        <v>5836000</v>
      </c>
      <c r="H92" s="94">
        <f t="shared" ref="H92:I92" si="23">H93</f>
        <v>0</v>
      </c>
      <c r="I92" s="94">
        <f t="shared" si="23"/>
        <v>0</v>
      </c>
    </row>
    <row r="93" spans="1:9" ht="33" customHeight="1">
      <c r="A93" s="89" t="s">
        <v>374</v>
      </c>
      <c r="B93" s="90">
        <v>126</v>
      </c>
      <c r="C93" s="91">
        <v>5</v>
      </c>
      <c r="D93" s="91">
        <v>2</v>
      </c>
      <c r="E93" s="92">
        <v>5740609505</v>
      </c>
      <c r="F93" s="93">
        <v>243</v>
      </c>
      <c r="G93" s="94">
        <v>5836000</v>
      </c>
      <c r="H93" s="94">
        <v>0</v>
      </c>
      <c r="I93" s="94">
        <v>0</v>
      </c>
    </row>
    <row r="94" spans="1:9" ht="31.15" customHeight="1">
      <c r="A94" s="89" t="s">
        <v>418</v>
      </c>
      <c r="B94" s="90">
        <v>126</v>
      </c>
      <c r="C94" s="91">
        <v>5</v>
      </c>
      <c r="D94" s="91">
        <v>2</v>
      </c>
      <c r="E94" s="92">
        <v>5740609605</v>
      </c>
      <c r="F94" s="93">
        <v>0</v>
      </c>
      <c r="G94" s="94">
        <f>G95</f>
        <v>2619500</v>
      </c>
      <c r="H94" s="94">
        <f t="shared" ref="H94:I94" si="24">H95</f>
        <v>0</v>
      </c>
      <c r="I94" s="94">
        <f t="shared" si="24"/>
        <v>0</v>
      </c>
    </row>
    <row r="95" spans="1:9" ht="29.45" customHeight="1">
      <c r="A95" s="89" t="s">
        <v>65</v>
      </c>
      <c r="B95" s="90">
        <v>126</v>
      </c>
      <c r="C95" s="91">
        <v>5</v>
      </c>
      <c r="D95" s="91">
        <v>2</v>
      </c>
      <c r="E95" s="92">
        <v>5740609605</v>
      </c>
      <c r="F95" s="93">
        <v>240</v>
      </c>
      <c r="G95" s="94">
        <f>G96</f>
        <v>2619500</v>
      </c>
      <c r="H95" s="94">
        <f t="shared" ref="H95:I95" si="25">H96</f>
        <v>0</v>
      </c>
      <c r="I95" s="94">
        <f t="shared" si="25"/>
        <v>0</v>
      </c>
    </row>
    <row r="96" spans="1:9" ht="33" customHeight="1">
      <c r="A96" s="89" t="s">
        <v>374</v>
      </c>
      <c r="B96" s="90">
        <v>126</v>
      </c>
      <c r="C96" s="91">
        <v>5</v>
      </c>
      <c r="D96" s="91">
        <v>2</v>
      </c>
      <c r="E96" s="92">
        <v>5740609605</v>
      </c>
      <c r="F96" s="93">
        <v>243</v>
      </c>
      <c r="G96" s="94">
        <v>2619500</v>
      </c>
      <c r="H96" s="94">
        <v>0</v>
      </c>
      <c r="I96" s="94">
        <v>0</v>
      </c>
    </row>
    <row r="97" spans="1:9" ht="32.25" customHeight="1">
      <c r="A97" s="89" t="s">
        <v>393</v>
      </c>
      <c r="B97" s="90">
        <v>126</v>
      </c>
      <c r="C97" s="91">
        <v>5</v>
      </c>
      <c r="D97" s="91">
        <v>2</v>
      </c>
      <c r="E97" s="92">
        <v>5740695580</v>
      </c>
      <c r="F97" s="93">
        <v>0</v>
      </c>
      <c r="G97" s="94">
        <f>G98</f>
        <v>87694.82</v>
      </c>
      <c r="H97" s="94">
        <f t="shared" si="20"/>
        <v>0</v>
      </c>
      <c r="I97" s="94">
        <f t="shared" si="20"/>
        <v>0</v>
      </c>
    </row>
    <row r="98" spans="1:9" ht="32.25" customHeight="1">
      <c r="A98" s="89" t="s">
        <v>65</v>
      </c>
      <c r="B98" s="90">
        <v>126</v>
      </c>
      <c r="C98" s="91">
        <v>5</v>
      </c>
      <c r="D98" s="91">
        <v>2</v>
      </c>
      <c r="E98" s="92">
        <v>5740695580</v>
      </c>
      <c r="F98" s="93">
        <v>240</v>
      </c>
      <c r="G98" s="94">
        <f t="shared" si="19"/>
        <v>87694.82</v>
      </c>
      <c r="H98" s="94">
        <f t="shared" si="20"/>
        <v>0</v>
      </c>
      <c r="I98" s="94">
        <f t="shared" si="20"/>
        <v>0</v>
      </c>
    </row>
    <row r="99" spans="1:9" ht="31.15" customHeight="1">
      <c r="A99" s="89" t="s">
        <v>374</v>
      </c>
      <c r="B99" s="90">
        <v>126</v>
      </c>
      <c r="C99" s="91">
        <v>5</v>
      </c>
      <c r="D99" s="91">
        <v>2</v>
      </c>
      <c r="E99" s="92">
        <v>5740695580</v>
      </c>
      <c r="F99" s="93">
        <v>243</v>
      </c>
      <c r="G99" s="94">
        <v>87694.82</v>
      </c>
      <c r="H99" s="94">
        <v>0</v>
      </c>
      <c r="I99" s="94">
        <v>0</v>
      </c>
    </row>
    <row r="100" spans="1:9" ht="31.15" customHeight="1">
      <c r="A100" s="89" t="s">
        <v>428</v>
      </c>
      <c r="B100" s="90">
        <v>126</v>
      </c>
      <c r="C100" s="91">
        <v>5</v>
      </c>
      <c r="D100" s="91">
        <v>2</v>
      </c>
      <c r="E100" s="92" t="s">
        <v>427</v>
      </c>
      <c r="F100" s="93">
        <v>0</v>
      </c>
      <c r="G100" s="94">
        <f>G101</f>
        <v>85450</v>
      </c>
      <c r="H100" s="94">
        <f t="shared" ref="H100:I100" si="26">H101</f>
        <v>0</v>
      </c>
      <c r="I100" s="94">
        <f t="shared" si="26"/>
        <v>0</v>
      </c>
    </row>
    <row r="101" spans="1:9" ht="28.9" customHeight="1">
      <c r="A101" s="89" t="s">
        <v>65</v>
      </c>
      <c r="B101" s="90">
        <v>126</v>
      </c>
      <c r="C101" s="91">
        <v>5</v>
      </c>
      <c r="D101" s="91">
        <v>2</v>
      </c>
      <c r="E101" s="92" t="s">
        <v>427</v>
      </c>
      <c r="F101" s="93">
        <v>240</v>
      </c>
      <c r="G101" s="94">
        <f>G102</f>
        <v>85450</v>
      </c>
      <c r="H101" s="94">
        <f t="shared" ref="H101:I101" si="27">H102</f>
        <v>0</v>
      </c>
      <c r="I101" s="94">
        <f t="shared" si="27"/>
        <v>0</v>
      </c>
    </row>
    <row r="102" spans="1:9" ht="31.15" customHeight="1">
      <c r="A102" s="89" t="s">
        <v>374</v>
      </c>
      <c r="B102" s="90">
        <v>126</v>
      </c>
      <c r="C102" s="91">
        <v>5</v>
      </c>
      <c r="D102" s="91">
        <v>2</v>
      </c>
      <c r="E102" s="92" t="s">
        <v>427</v>
      </c>
      <c r="F102" s="93">
        <v>243</v>
      </c>
      <c r="G102" s="94">
        <v>85450</v>
      </c>
      <c r="H102" s="94">
        <v>0</v>
      </c>
      <c r="I102" s="94">
        <v>0</v>
      </c>
    </row>
    <row r="103" spans="1:9" ht="25.5" customHeight="1">
      <c r="A103" s="231" t="s">
        <v>164</v>
      </c>
      <c r="B103" s="90">
        <v>126</v>
      </c>
      <c r="C103" s="226">
        <v>5</v>
      </c>
      <c r="D103" s="226">
        <v>3</v>
      </c>
      <c r="E103" s="111">
        <v>0</v>
      </c>
      <c r="F103" s="227">
        <v>0</v>
      </c>
      <c r="G103" s="237">
        <f>G104</f>
        <v>722299.12</v>
      </c>
      <c r="H103" s="237">
        <f t="shared" ref="H103:I103" si="28">H104</f>
        <v>108323</v>
      </c>
      <c r="I103" s="237">
        <f t="shared" si="28"/>
        <v>1023013</v>
      </c>
    </row>
    <row r="104" spans="1:9" ht="46.5" customHeight="1">
      <c r="A104" s="89" t="s">
        <v>378</v>
      </c>
      <c r="B104" s="90">
        <v>126</v>
      </c>
      <c r="C104" s="236">
        <v>5</v>
      </c>
      <c r="D104" s="236">
        <v>3</v>
      </c>
      <c r="E104" s="92">
        <v>5700000000</v>
      </c>
      <c r="F104" s="93">
        <v>0</v>
      </c>
      <c r="G104" s="94">
        <f>G105+G113</f>
        <v>722299.12</v>
      </c>
      <c r="H104" s="94">
        <f>H105+H113</f>
        <v>108323</v>
      </c>
      <c r="I104" s="94">
        <f>I105+I113</f>
        <v>1023013</v>
      </c>
    </row>
    <row r="105" spans="1:9" ht="21.75" customHeight="1">
      <c r="A105" s="89" t="s">
        <v>332</v>
      </c>
      <c r="B105" s="90">
        <v>126</v>
      </c>
      <c r="C105" s="236">
        <v>5</v>
      </c>
      <c r="D105" s="236">
        <v>3</v>
      </c>
      <c r="E105" s="92">
        <v>5740000000</v>
      </c>
      <c r="F105" s="93">
        <v>0</v>
      </c>
      <c r="G105" s="94">
        <f>G106</f>
        <v>210976</v>
      </c>
      <c r="H105" s="94">
        <f t="shared" ref="H105:I105" si="29">H106</f>
        <v>108323</v>
      </c>
      <c r="I105" s="94">
        <f t="shared" si="29"/>
        <v>1023013</v>
      </c>
    </row>
    <row r="106" spans="1:9" ht="30.75" customHeight="1">
      <c r="A106" s="89" t="s">
        <v>337</v>
      </c>
      <c r="B106" s="90">
        <v>126</v>
      </c>
      <c r="C106" s="236">
        <v>5</v>
      </c>
      <c r="D106" s="236">
        <v>3</v>
      </c>
      <c r="E106" s="92">
        <v>5740300000</v>
      </c>
      <c r="F106" s="93">
        <v>0</v>
      </c>
      <c r="G106" s="94">
        <f>G107+G110</f>
        <v>210976</v>
      </c>
      <c r="H106" s="94">
        <f>H107+H110</f>
        <v>108323</v>
      </c>
      <c r="I106" s="94">
        <f>I107+I110</f>
        <v>1023013</v>
      </c>
    </row>
    <row r="107" spans="1:9" ht="30.75" customHeight="1">
      <c r="A107" s="89" t="s">
        <v>341</v>
      </c>
      <c r="B107" s="90">
        <v>126</v>
      </c>
      <c r="C107" s="91">
        <v>5</v>
      </c>
      <c r="D107" s="91">
        <v>3</v>
      </c>
      <c r="E107" s="92">
        <v>5740395310</v>
      </c>
      <c r="F107" s="93">
        <v>0</v>
      </c>
      <c r="G107" s="94">
        <f>G108</f>
        <v>210976</v>
      </c>
      <c r="H107" s="94">
        <f t="shared" ref="H107:I107" si="30">H108</f>
        <v>108323</v>
      </c>
      <c r="I107" s="94">
        <f t="shared" si="30"/>
        <v>22393</v>
      </c>
    </row>
    <row r="108" spans="1:9" ht="30.75" customHeight="1">
      <c r="A108" s="89" t="s">
        <v>65</v>
      </c>
      <c r="B108" s="90">
        <v>126</v>
      </c>
      <c r="C108" s="91">
        <v>5</v>
      </c>
      <c r="D108" s="91">
        <v>3</v>
      </c>
      <c r="E108" s="92">
        <v>5740395310</v>
      </c>
      <c r="F108" s="93">
        <v>240</v>
      </c>
      <c r="G108" s="94">
        <f>G109</f>
        <v>210976</v>
      </c>
      <c r="H108" s="94">
        <f t="shared" ref="H108:I108" si="31">H109</f>
        <v>108323</v>
      </c>
      <c r="I108" s="94">
        <f t="shared" si="31"/>
        <v>22393</v>
      </c>
    </row>
    <row r="109" spans="1:9" ht="24.75" customHeight="1">
      <c r="A109" s="89" t="s">
        <v>273</v>
      </c>
      <c r="B109" s="90">
        <v>126</v>
      </c>
      <c r="C109" s="91">
        <v>5</v>
      </c>
      <c r="D109" s="91">
        <v>3</v>
      </c>
      <c r="E109" s="92">
        <v>5740395310</v>
      </c>
      <c r="F109" s="93">
        <v>244</v>
      </c>
      <c r="G109" s="94">
        <v>210976</v>
      </c>
      <c r="H109" s="94">
        <v>108323</v>
      </c>
      <c r="I109" s="95">
        <v>22393</v>
      </c>
    </row>
    <row r="110" spans="1:9" ht="24.75" customHeight="1">
      <c r="A110" s="89" t="s">
        <v>342</v>
      </c>
      <c r="B110" s="90">
        <v>126</v>
      </c>
      <c r="C110" s="91">
        <v>5</v>
      </c>
      <c r="D110" s="91">
        <v>3</v>
      </c>
      <c r="E110" s="92" t="s">
        <v>343</v>
      </c>
      <c r="F110" s="93">
        <v>0</v>
      </c>
      <c r="G110" s="94">
        <f>G111</f>
        <v>0</v>
      </c>
      <c r="H110" s="94">
        <f t="shared" ref="H110:I110" si="32">H111</f>
        <v>0</v>
      </c>
      <c r="I110" s="94">
        <f t="shared" si="32"/>
        <v>1000620</v>
      </c>
    </row>
    <row r="111" spans="1:9" ht="32.25" customHeight="1">
      <c r="A111" s="89" t="s">
        <v>65</v>
      </c>
      <c r="B111" s="90">
        <v>126</v>
      </c>
      <c r="C111" s="91">
        <v>5</v>
      </c>
      <c r="D111" s="91">
        <v>3</v>
      </c>
      <c r="E111" s="92" t="s">
        <v>343</v>
      </c>
      <c r="F111" s="93">
        <v>240</v>
      </c>
      <c r="G111" s="94">
        <f>G112</f>
        <v>0</v>
      </c>
      <c r="H111" s="94">
        <f t="shared" ref="H111:I111" si="33">H112</f>
        <v>0</v>
      </c>
      <c r="I111" s="94">
        <f t="shared" si="33"/>
        <v>1000620</v>
      </c>
    </row>
    <row r="112" spans="1:9" ht="24" customHeight="1">
      <c r="A112" s="89" t="s">
        <v>273</v>
      </c>
      <c r="B112" s="90">
        <v>126</v>
      </c>
      <c r="C112" s="91">
        <v>5</v>
      </c>
      <c r="D112" s="91">
        <v>3</v>
      </c>
      <c r="E112" s="92" t="s">
        <v>343</v>
      </c>
      <c r="F112" s="93">
        <v>244</v>
      </c>
      <c r="G112" s="94">
        <v>0</v>
      </c>
      <c r="H112" s="94">
        <v>0</v>
      </c>
      <c r="I112" s="95">
        <v>1000620</v>
      </c>
    </row>
    <row r="113" spans="1:9" ht="24" customHeight="1">
      <c r="A113" s="89" t="s">
        <v>361</v>
      </c>
      <c r="B113" s="90">
        <v>126</v>
      </c>
      <c r="C113" s="91">
        <v>5</v>
      </c>
      <c r="D113" s="91">
        <v>3</v>
      </c>
      <c r="E113" s="92">
        <v>5750000000</v>
      </c>
      <c r="F113" s="93">
        <v>0</v>
      </c>
      <c r="G113" s="94">
        <f>G114</f>
        <v>511323.12</v>
      </c>
      <c r="H113" s="94">
        <f t="shared" ref="H113:I113" si="34">H114</f>
        <v>0</v>
      </c>
      <c r="I113" s="94">
        <f t="shared" si="34"/>
        <v>0</v>
      </c>
    </row>
    <row r="114" spans="1:9" ht="47.25" customHeight="1">
      <c r="A114" s="89" t="s">
        <v>360</v>
      </c>
      <c r="B114" s="90">
        <v>126</v>
      </c>
      <c r="C114" s="91">
        <v>5</v>
      </c>
      <c r="D114" s="91">
        <v>3</v>
      </c>
      <c r="E114" s="92" t="s">
        <v>359</v>
      </c>
      <c r="F114" s="93">
        <v>0</v>
      </c>
      <c r="G114" s="94">
        <f>G115+G118</f>
        <v>511323.12</v>
      </c>
      <c r="H114" s="94">
        <f>H115+H118</f>
        <v>0</v>
      </c>
      <c r="I114" s="94">
        <f>I115+I118</f>
        <v>0</v>
      </c>
    </row>
    <row r="115" spans="1:9" ht="32.25" customHeight="1">
      <c r="A115" s="89" t="s">
        <v>363</v>
      </c>
      <c r="B115" s="90">
        <v>126</v>
      </c>
      <c r="C115" s="91">
        <v>5</v>
      </c>
      <c r="D115" s="91">
        <v>3</v>
      </c>
      <c r="E115" s="92" t="s">
        <v>362</v>
      </c>
      <c r="F115" s="93">
        <v>0</v>
      </c>
      <c r="G115" s="94">
        <f>G116</f>
        <v>422222</v>
      </c>
      <c r="H115" s="94">
        <f t="shared" ref="H115:I115" si="35">H116</f>
        <v>0</v>
      </c>
      <c r="I115" s="94">
        <f t="shared" si="35"/>
        <v>0</v>
      </c>
    </row>
    <row r="116" spans="1:9" ht="32.25" customHeight="1">
      <c r="A116" s="89" t="s">
        <v>379</v>
      </c>
      <c r="B116" s="90">
        <v>126</v>
      </c>
      <c r="C116" s="91">
        <v>5</v>
      </c>
      <c r="D116" s="91">
        <v>3</v>
      </c>
      <c r="E116" s="92" t="s">
        <v>362</v>
      </c>
      <c r="F116" s="93">
        <v>240</v>
      </c>
      <c r="G116" s="94">
        <f t="shared" ref="G116:I116" si="36">G117</f>
        <v>422222</v>
      </c>
      <c r="H116" s="94">
        <f t="shared" si="36"/>
        <v>0</v>
      </c>
      <c r="I116" s="95">
        <f t="shared" si="36"/>
        <v>0</v>
      </c>
    </row>
    <row r="117" spans="1:9" ht="22.5" customHeight="1">
      <c r="A117" s="89" t="s">
        <v>273</v>
      </c>
      <c r="B117" s="90">
        <v>126</v>
      </c>
      <c r="C117" s="91">
        <v>5</v>
      </c>
      <c r="D117" s="91">
        <v>3</v>
      </c>
      <c r="E117" s="92" t="s">
        <v>362</v>
      </c>
      <c r="F117" s="93">
        <v>244</v>
      </c>
      <c r="G117" s="94">
        <v>422222</v>
      </c>
      <c r="H117" s="59">
        <v>0</v>
      </c>
      <c r="I117" s="95">
        <v>0</v>
      </c>
    </row>
    <row r="118" spans="1:9" ht="47.25" customHeight="1">
      <c r="A118" s="89" t="s">
        <v>365</v>
      </c>
      <c r="B118" s="90">
        <v>126</v>
      </c>
      <c r="C118" s="91">
        <v>5</v>
      </c>
      <c r="D118" s="91">
        <v>3</v>
      </c>
      <c r="E118" s="92" t="s">
        <v>364</v>
      </c>
      <c r="F118" s="93">
        <v>0</v>
      </c>
      <c r="G118" s="94">
        <f>G119</f>
        <v>89101.119999999995</v>
      </c>
      <c r="H118" s="94">
        <f t="shared" ref="H118:I118" si="37">H119</f>
        <v>0</v>
      </c>
      <c r="I118" s="94">
        <f t="shared" si="37"/>
        <v>0</v>
      </c>
    </row>
    <row r="119" spans="1:9" ht="32.25" customHeight="1">
      <c r="A119" s="89" t="s">
        <v>65</v>
      </c>
      <c r="B119" s="90">
        <v>126</v>
      </c>
      <c r="C119" s="91">
        <v>5</v>
      </c>
      <c r="D119" s="91">
        <v>3</v>
      </c>
      <c r="E119" s="92" t="s">
        <v>364</v>
      </c>
      <c r="F119" s="93">
        <v>240</v>
      </c>
      <c r="G119" s="94">
        <f t="shared" ref="G119:I119" si="38">G120</f>
        <v>89101.119999999995</v>
      </c>
      <c r="H119" s="94">
        <f t="shared" si="38"/>
        <v>0</v>
      </c>
      <c r="I119" s="95">
        <f t="shared" si="38"/>
        <v>0</v>
      </c>
    </row>
    <row r="120" spans="1:9" ht="24" customHeight="1">
      <c r="A120" s="89" t="s">
        <v>273</v>
      </c>
      <c r="B120" s="90">
        <v>126</v>
      </c>
      <c r="C120" s="91">
        <v>5</v>
      </c>
      <c r="D120" s="91">
        <v>3</v>
      </c>
      <c r="E120" s="92" t="s">
        <v>364</v>
      </c>
      <c r="F120" s="93">
        <v>244</v>
      </c>
      <c r="G120" s="94">
        <v>89101.119999999995</v>
      </c>
      <c r="H120" s="59">
        <v>0</v>
      </c>
      <c r="I120" s="95">
        <v>0</v>
      </c>
    </row>
    <row r="121" spans="1:9" ht="24" customHeight="1">
      <c r="A121" s="169" t="s">
        <v>54</v>
      </c>
      <c r="B121" s="90">
        <v>126</v>
      </c>
      <c r="C121" s="226">
        <v>8</v>
      </c>
      <c r="D121" s="226">
        <v>0</v>
      </c>
      <c r="E121" s="111">
        <v>0</v>
      </c>
      <c r="F121" s="227">
        <v>0</v>
      </c>
      <c r="G121" s="237">
        <f>G122</f>
        <v>2879557.66</v>
      </c>
      <c r="H121" s="237">
        <f t="shared" ref="H121:I121" si="39">H122</f>
        <v>2140100</v>
      </c>
      <c r="I121" s="237">
        <f t="shared" si="39"/>
        <v>2140100</v>
      </c>
    </row>
    <row r="122" spans="1:9" ht="24" customHeight="1">
      <c r="A122" s="231" t="s">
        <v>55</v>
      </c>
      <c r="B122" s="90">
        <v>126</v>
      </c>
      <c r="C122" s="226">
        <v>8</v>
      </c>
      <c r="D122" s="226">
        <v>1</v>
      </c>
      <c r="E122" s="111">
        <v>0</v>
      </c>
      <c r="F122" s="227">
        <v>0</v>
      </c>
      <c r="G122" s="237">
        <f>G123</f>
        <v>2879557.66</v>
      </c>
      <c r="H122" s="237">
        <f t="shared" ref="H122:I122" si="40">H123</f>
        <v>2140100</v>
      </c>
      <c r="I122" s="237">
        <f t="shared" si="40"/>
        <v>2140100</v>
      </c>
    </row>
    <row r="123" spans="1:9" ht="48.75" customHeight="1">
      <c r="A123" s="89" t="s">
        <v>378</v>
      </c>
      <c r="B123" s="90">
        <v>126</v>
      </c>
      <c r="C123" s="91">
        <v>8</v>
      </c>
      <c r="D123" s="91">
        <v>1</v>
      </c>
      <c r="E123" s="92">
        <v>5700000000</v>
      </c>
      <c r="F123" s="93">
        <v>0</v>
      </c>
      <c r="G123" s="94">
        <f>G125</f>
        <v>2879557.66</v>
      </c>
      <c r="H123" s="94">
        <f t="shared" ref="H123:I123" si="41">H125</f>
        <v>2140100</v>
      </c>
      <c r="I123" s="94">
        <f t="shared" si="41"/>
        <v>2140100</v>
      </c>
    </row>
    <row r="124" spans="1:9" ht="24" customHeight="1">
      <c r="A124" s="89" t="s">
        <v>332</v>
      </c>
      <c r="B124" s="90">
        <v>126</v>
      </c>
      <c r="C124" s="91">
        <v>8</v>
      </c>
      <c r="D124" s="91">
        <v>1</v>
      </c>
      <c r="E124" s="92">
        <v>5740000000</v>
      </c>
      <c r="F124" s="93">
        <v>0</v>
      </c>
      <c r="G124" s="94">
        <f>G125</f>
        <v>2879557.66</v>
      </c>
      <c r="H124" s="94">
        <f t="shared" ref="H124:I124" si="42">H125</f>
        <v>2140100</v>
      </c>
      <c r="I124" s="94">
        <f t="shared" si="42"/>
        <v>2140100</v>
      </c>
    </row>
    <row r="125" spans="1:9" ht="24" customHeight="1">
      <c r="A125" s="89" t="s">
        <v>344</v>
      </c>
      <c r="B125" s="90">
        <v>126</v>
      </c>
      <c r="C125" s="91">
        <v>8</v>
      </c>
      <c r="D125" s="91">
        <v>1</v>
      </c>
      <c r="E125" s="92">
        <v>5740400000</v>
      </c>
      <c r="F125" s="93">
        <v>0</v>
      </c>
      <c r="G125" s="94">
        <f>G126+G128+G131+G136</f>
        <v>2879557.66</v>
      </c>
      <c r="H125" s="94">
        <f>H126+H128+H131+H136</f>
        <v>2140100</v>
      </c>
      <c r="I125" s="94">
        <f>I126+I128+I131+I136</f>
        <v>2140100</v>
      </c>
    </row>
    <row r="126" spans="1:9" ht="46.5" customHeight="1">
      <c r="A126" s="89" t="s">
        <v>168</v>
      </c>
      <c r="B126" s="90">
        <v>126</v>
      </c>
      <c r="C126" s="91">
        <v>8</v>
      </c>
      <c r="D126" s="91">
        <v>1</v>
      </c>
      <c r="E126" s="92">
        <v>5740475080</v>
      </c>
      <c r="F126" s="93">
        <v>0</v>
      </c>
      <c r="G126" s="94">
        <f>G127</f>
        <v>1721100</v>
      </c>
      <c r="H126" s="94">
        <f t="shared" ref="H126:I126" si="43">H127</f>
        <v>2110100</v>
      </c>
      <c r="I126" s="94">
        <f t="shared" si="43"/>
        <v>2110100</v>
      </c>
    </row>
    <row r="127" spans="1:9" ht="21.75" customHeight="1">
      <c r="A127" s="89" t="s">
        <v>40</v>
      </c>
      <c r="B127" s="90">
        <v>126</v>
      </c>
      <c r="C127" s="91">
        <v>8</v>
      </c>
      <c r="D127" s="91">
        <v>1</v>
      </c>
      <c r="E127" s="92">
        <v>5740475080</v>
      </c>
      <c r="F127" s="93" t="s">
        <v>67</v>
      </c>
      <c r="G127" s="94">
        <v>1721100</v>
      </c>
      <c r="H127" s="94">
        <v>2110100</v>
      </c>
      <c r="I127" s="95">
        <v>2110100</v>
      </c>
    </row>
    <row r="128" spans="1:9" ht="21.75" customHeight="1">
      <c r="A128" s="240" t="s">
        <v>345</v>
      </c>
      <c r="B128" s="90">
        <v>126</v>
      </c>
      <c r="C128" s="91">
        <v>8</v>
      </c>
      <c r="D128" s="91">
        <v>1</v>
      </c>
      <c r="E128" s="92">
        <v>5740495110</v>
      </c>
      <c r="F128" s="93">
        <v>0</v>
      </c>
      <c r="G128" s="94">
        <f>G129</f>
        <v>320000</v>
      </c>
      <c r="H128" s="94">
        <f>H129</f>
        <v>0</v>
      </c>
      <c r="I128" s="95">
        <f>I129</f>
        <v>0</v>
      </c>
    </row>
    <row r="129" spans="1:9" ht="31.5" customHeight="1">
      <c r="A129" s="89" t="s">
        <v>65</v>
      </c>
      <c r="B129" s="90">
        <v>126</v>
      </c>
      <c r="C129" s="91">
        <v>8</v>
      </c>
      <c r="D129" s="91">
        <v>1</v>
      </c>
      <c r="E129" s="92">
        <v>5740495110</v>
      </c>
      <c r="F129" s="93">
        <v>240</v>
      </c>
      <c r="G129" s="94">
        <f>G130</f>
        <v>320000</v>
      </c>
      <c r="H129" s="94">
        <f t="shared" ref="H129:I129" si="44">H130</f>
        <v>0</v>
      </c>
      <c r="I129" s="94">
        <f t="shared" si="44"/>
        <v>0</v>
      </c>
    </row>
    <row r="130" spans="1:9" ht="31.5" customHeight="1">
      <c r="A130" s="89" t="s">
        <v>374</v>
      </c>
      <c r="B130" s="90">
        <v>126</v>
      </c>
      <c r="C130" s="91">
        <v>8</v>
      </c>
      <c r="D130" s="91">
        <v>1</v>
      </c>
      <c r="E130" s="92">
        <v>5740495110</v>
      </c>
      <c r="F130" s="93">
        <v>243</v>
      </c>
      <c r="G130" s="94">
        <v>320000</v>
      </c>
      <c r="H130" s="94">
        <v>0</v>
      </c>
      <c r="I130" s="95">
        <v>0</v>
      </c>
    </row>
    <row r="131" spans="1:9" ht="31.5" customHeight="1">
      <c r="A131" s="89" t="s">
        <v>346</v>
      </c>
      <c r="B131" s="90">
        <v>126</v>
      </c>
      <c r="C131" s="91">
        <v>8</v>
      </c>
      <c r="D131" s="91">
        <v>1</v>
      </c>
      <c r="E131" s="92">
        <v>5740495220</v>
      </c>
      <c r="F131" s="93">
        <v>0</v>
      </c>
      <c r="G131" s="94">
        <f>G132</f>
        <v>449457.66</v>
      </c>
      <c r="H131" s="94">
        <f>H132</f>
        <v>30000</v>
      </c>
      <c r="I131" s="95">
        <f>I132</f>
        <v>30000</v>
      </c>
    </row>
    <row r="132" spans="1:9" ht="31.15" customHeight="1">
      <c r="A132" s="89" t="s">
        <v>65</v>
      </c>
      <c r="B132" s="90">
        <v>126</v>
      </c>
      <c r="C132" s="91">
        <v>8</v>
      </c>
      <c r="D132" s="91">
        <v>1</v>
      </c>
      <c r="E132" s="92">
        <v>5740495220</v>
      </c>
      <c r="F132" s="93">
        <v>240</v>
      </c>
      <c r="G132" s="94">
        <f>G135+G134+G133</f>
        <v>449457.66</v>
      </c>
      <c r="H132" s="94">
        <f t="shared" ref="H132:I132" si="45">H135+H134+H133</f>
        <v>30000</v>
      </c>
      <c r="I132" s="94">
        <f t="shared" si="45"/>
        <v>30000</v>
      </c>
    </row>
    <row r="133" spans="1:9" ht="31.15" customHeight="1">
      <c r="A133" s="89" t="s">
        <v>374</v>
      </c>
      <c r="B133" s="90">
        <v>126</v>
      </c>
      <c r="C133" s="91">
        <v>8</v>
      </c>
      <c r="D133" s="91">
        <v>1</v>
      </c>
      <c r="E133" s="92">
        <v>5740495220</v>
      </c>
      <c r="F133" s="93">
        <v>243</v>
      </c>
      <c r="G133" s="94">
        <v>12528.8</v>
      </c>
      <c r="H133" s="94">
        <v>0</v>
      </c>
      <c r="I133" s="95">
        <v>0</v>
      </c>
    </row>
    <row r="134" spans="1:9" ht="23.25" customHeight="1">
      <c r="A134" s="89" t="s">
        <v>273</v>
      </c>
      <c r="B134" s="90">
        <v>126</v>
      </c>
      <c r="C134" s="91">
        <v>8</v>
      </c>
      <c r="D134" s="91">
        <v>1</v>
      </c>
      <c r="E134" s="92">
        <v>5740495220</v>
      </c>
      <c r="F134" s="93">
        <v>244</v>
      </c>
      <c r="G134" s="94">
        <v>196502.13</v>
      </c>
      <c r="H134" s="94">
        <v>0</v>
      </c>
      <c r="I134" s="95">
        <v>0</v>
      </c>
    </row>
    <row r="135" spans="1:9" ht="23.25" customHeight="1">
      <c r="A135" s="89" t="s">
        <v>264</v>
      </c>
      <c r="B135" s="90">
        <v>126</v>
      </c>
      <c r="C135" s="91">
        <v>8</v>
      </c>
      <c r="D135" s="91">
        <v>1</v>
      </c>
      <c r="E135" s="92">
        <v>5740495220</v>
      </c>
      <c r="F135" s="93">
        <v>247</v>
      </c>
      <c r="G135" s="94">
        <v>240426.73</v>
      </c>
      <c r="H135" s="94">
        <v>30000</v>
      </c>
      <c r="I135" s="95">
        <v>30000</v>
      </c>
    </row>
    <row r="136" spans="1:9" ht="32.25" customHeight="1">
      <c r="A136" s="89" t="s">
        <v>260</v>
      </c>
      <c r="B136" s="90">
        <v>126</v>
      </c>
      <c r="C136" s="91">
        <v>8</v>
      </c>
      <c r="D136" s="91">
        <v>1</v>
      </c>
      <c r="E136" s="92">
        <v>5740497030</v>
      </c>
      <c r="F136" s="93">
        <v>0</v>
      </c>
      <c r="G136" s="94">
        <f>G137</f>
        <v>389000</v>
      </c>
      <c r="H136" s="94">
        <f>H137</f>
        <v>0</v>
      </c>
      <c r="I136" s="95">
        <f>I137</f>
        <v>0</v>
      </c>
    </row>
    <row r="137" spans="1:9" ht="24" customHeight="1">
      <c r="A137" s="89" t="s">
        <v>40</v>
      </c>
      <c r="B137" s="90">
        <v>126</v>
      </c>
      <c r="C137" s="91">
        <v>8</v>
      </c>
      <c r="D137" s="91">
        <v>1</v>
      </c>
      <c r="E137" s="92">
        <v>5740497030</v>
      </c>
      <c r="F137" s="93" t="s">
        <v>67</v>
      </c>
      <c r="G137" s="94">
        <v>389000</v>
      </c>
      <c r="H137" s="94">
        <v>0</v>
      </c>
      <c r="I137" s="95">
        <v>0</v>
      </c>
    </row>
    <row r="138" spans="1:9" ht="25.5" customHeight="1" thickBot="1">
      <c r="A138" s="96" t="s">
        <v>391</v>
      </c>
      <c r="B138" s="97">
        <v>126</v>
      </c>
      <c r="C138" s="98" t="s">
        <v>218</v>
      </c>
      <c r="D138" s="98" t="s">
        <v>218</v>
      </c>
      <c r="E138" s="97" t="s">
        <v>218</v>
      </c>
      <c r="F138" s="97" t="s">
        <v>218</v>
      </c>
      <c r="G138" s="99">
        <f>G10+G58+G69+G77+G86+G121</f>
        <v>15973938.609999999</v>
      </c>
      <c r="H138" s="99">
        <f>H10+H58+H69+H77+H86+H121</f>
        <v>5710500</v>
      </c>
      <c r="I138" s="99">
        <f>I10+I58+I69+I77+I86+I121</f>
        <v>6706090</v>
      </c>
    </row>
    <row r="139" spans="1:9" ht="33.75" customHeight="1">
      <c r="A139" s="241"/>
      <c r="B139" s="242"/>
      <c r="C139" s="242"/>
      <c r="D139" s="242"/>
      <c r="E139" s="243"/>
      <c r="F139" s="243"/>
    </row>
    <row r="140" spans="1:9" ht="36.75" customHeight="1">
      <c r="A140" s="241"/>
      <c r="B140" s="242"/>
      <c r="C140" s="242"/>
      <c r="D140" s="242"/>
      <c r="E140" s="243"/>
      <c r="F140" s="243"/>
    </row>
    <row r="141" spans="1:9" ht="32.25" customHeight="1">
      <c r="A141" s="241"/>
      <c r="B141" s="242"/>
      <c r="C141" s="242"/>
      <c r="D141" s="242"/>
      <c r="E141" s="243"/>
      <c r="F141" s="243"/>
    </row>
    <row r="142" spans="1:9" ht="32.25" customHeight="1">
      <c r="A142" s="241"/>
      <c r="B142" s="242"/>
      <c r="C142" s="242"/>
      <c r="D142" s="242"/>
      <c r="E142" s="243"/>
      <c r="F142" s="243"/>
    </row>
    <row r="143" spans="1:9" ht="32.25" customHeight="1"/>
    <row r="144" spans="1:9" ht="32.25" customHeight="1"/>
    <row r="145" ht="32.25" customHeight="1"/>
    <row r="146" ht="32.25" customHeight="1"/>
    <row r="147" ht="32.25" customHeight="1"/>
    <row r="148" ht="32.25" customHeight="1"/>
    <row r="149" ht="32.25" customHeight="1"/>
    <row r="150" ht="32.25" customHeight="1"/>
    <row r="151" ht="32.25" customHeight="1"/>
    <row r="152" ht="32.25" customHeight="1"/>
    <row r="153" ht="32.25" customHeight="1"/>
    <row r="154" ht="32.25" customHeight="1"/>
    <row r="155" ht="32.25" customHeight="1"/>
    <row r="156" ht="32.25" customHeight="1"/>
    <row r="157" ht="32.25" customHeight="1"/>
    <row r="158" ht="32.25" customHeight="1"/>
    <row r="159" ht="25.5" customHeight="1"/>
  </sheetData>
  <mergeCells count="2">
    <mergeCell ref="A5:I5"/>
    <mergeCell ref="H4:I4"/>
  </mergeCells>
  <pageMargins left="0.23622047244094491" right="0.23622047244094491" top="0.74803149606299213" bottom="0.74803149606299213" header="0.31496062992125984" footer="0.31496062992125984"/>
  <pageSetup paperSize="9" scale="57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I111"/>
  <sheetViews>
    <sheetView zoomScale="85" zoomScaleNormal="85" workbookViewId="0">
      <selection activeCell="J10" sqref="J10"/>
    </sheetView>
  </sheetViews>
  <sheetFormatPr defaultColWidth="9.140625" defaultRowHeight="12.75"/>
  <cols>
    <col min="1" max="1" width="67" style="124" customWidth="1"/>
    <col min="2" max="2" width="14.28515625" style="248" customWidth="1"/>
    <col min="3" max="5" width="8" style="248" customWidth="1"/>
    <col min="6" max="8" width="14.28515625" style="248" customWidth="1"/>
    <col min="9" max="16384" width="9.140625" style="124"/>
  </cols>
  <sheetData>
    <row r="1" spans="1:8" ht="15">
      <c r="A1" s="245"/>
      <c r="B1" s="246"/>
      <c r="C1" s="247"/>
      <c r="D1" s="247"/>
      <c r="E1" s="243"/>
      <c r="F1" s="243"/>
      <c r="H1" s="126" t="s">
        <v>406</v>
      </c>
    </row>
    <row r="2" spans="1:8" ht="15">
      <c r="A2" s="245"/>
      <c r="B2" s="246"/>
      <c r="C2" s="247"/>
      <c r="D2" s="247"/>
      <c r="E2" s="243"/>
      <c r="F2" s="243"/>
      <c r="H2" s="126" t="s">
        <v>401</v>
      </c>
    </row>
    <row r="3" spans="1:8" ht="15">
      <c r="A3" s="245"/>
      <c r="B3" s="246"/>
      <c r="C3" s="247"/>
      <c r="D3" s="247"/>
      <c r="E3" s="243"/>
      <c r="F3" s="243"/>
      <c r="H3" s="126" t="s">
        <v>278</v>
      </c>
    </row>
    <row r="4" spans="1:8">
      <c r="A4" s="245"/>
      <c r="B4" s="247"/>
      <c r="C4" s="247"/>
      <c r="D4" s="247"/>
      <c r="E4" s="249"/>
      <c r="F4" s="310" t="s">
        <v>436</v>
      </c>
      <c r="G4" s="311"/>
      <c r="H4" s="311"/>
    </row>
    <row r="5" spans="1:8">
      <c r="A5" s="245"/>
      <c r="B5" s="243"/>
      <c r="C5" s="247"/>
      <c r="D5" s="247"/>
      <c r="E5" s="243"/>
      <c r="F5" s="243"/>
    </row>
    <row r="6" spans="1:8" ht="48.75" customHeight="1">
      <c r="A6" s="304" t="s">
        <v>381</v>
      </c>
      <c r="B6" s="304"/>
      <c r="C6" s="304"/>
      <c r="D6" s="304"/>
      <c r="E6" s="304"/>
      <c r="F6" s="304"/>
      <c r="G6" s="304"/>
      <c r="H6" s="304"/>
    </row>
    <row r="7" spans="1:8" ht="13.5" thickBot="1">
      <c r="A7" s="250"/>
      <c r="B7" s="251"/>
      <c r="C7" s="252"/>
      <c r="D7" s="252"/>
      <c r="E7" s="251"/>
      <c r="F7" s="251"/>
      <c r="H7" s="253" t="s">
        <v>56</v>
      </c>
    </row>
    <row r="8" spans="1:8" ht="21" customHeight="1" thickBot="1">
      <c r="A8" s="107" t="s">
        <v>57</v>
      </c>
      <c r="B8" s="254" t="s">
        <v>220</v>
      </c>
      <c r="C8" s="254" t="s">
        <v>201</v>
      </c>
      <c r="D8" s="254" t="s">
        <v>202</v>
      </c>
      <c r="E8" s="254" t="s">
        <v>221</v>
      </c>
      <c r="F8" s="254">
        <v>2023</v>
      </c>
      <c r="G8" s="254">
        <v>2024</v>
      </c>
      <c r="H8" s="255">
        <v>2025</v>
      </c>
    </row>
    <row r="9" spans="1:8" ht="21" customHeight="1" thickBot="1">
      <c r="A9" s="110">
        <v>1</v>
      </c>
      <c r="B9" s="256">
        <v>2</v>
      </c>
      <c r="C9" s="256">
        <v>3</v>
      </c>
      <c r="D9" s="256">
        <v>4</v>
      </c>
      <c r="E9" s="256">
        <v>5</v>
      </c>
      <c r="F9" s="256">
        <v>6</v>
      </c>
      <c r="G9" s="256">
        <v>7</v>
      </c>
      <c r="H9" s="257">
        <v>8</v>
      </c>
    </row>
    <row r="10" spans="1:8" ht="21" customHeight="1">
      <c r="A10" s="114" t="s">
        <v>395</v>
      </c>
      <c r="B10" s="111" t="s">
        <v>396</v>
      </c>
      <c r="C10" s="112" t="s">
        <v>204</v>
      </c>
      <c r="D10" s="112" t="s">
        <v>204</v>
      </c>
      <c r="E10" s="112" t="s">
        <v>380</v>
      </c>
      <c r="F10" s="113">
        <v>0</v>
      </c>
      <c r="G10" s="113">
        <v>0</v>
      </c>
      <c r="H10" s="113">
        <v>0</v>
      </c>
    </row>
    <row r="11" spans="1:8" ht="51" customHeight="1">
      <c r="A11" s="114" t="s">
        <v>378</v>
      </c>
      <c r="B11" s="111">
        <v>5700000000</v>
      </c>
      <c r="C11" s="258" t="s">
        <v>204</v>
      </c>
      <c r="D11" s="258" t="s">
        <v>204</v>
      </c>
      <c r="E11" s="258" t="s">
        <v>380</v>
      </c>
      <c r="F11" s="259">
        <f>F12+F95</f>
        <v>15971938.609999999</v>
      </c>
      <c r="G11" s="259">
        <f>G12+G95</f>
        <v>5710500</v>
      </c>
      <c r="H11" s="259">
        <f>H12+H95</f>
        <v>6706090</v>
      </c>
    </row>
    <row r="12" spans="1:8" ht="21.75" customHeight="1">
      <c r="A12" s="114" t="s">
        <v>332</v>
      </c>
      <c r="B12" s="92">
        <v>5740000000</v>
      </c>
      <c r="C12" s="112" t="s">
        <v>204</v>
      </c>
      <c r="D12" s="112" t="s">
        <v>204</v>
      </c>
      <c r="E12" s="112" t="s">
        <v>380</v>
      </c>
      <c r="F12" s="113">
        <f>F13+F18+F23+F32+F49+F78</f>
        <v>15460615.49</v>
      </c>
      <c r="G12" s="113">
        <f t="shared" ref="G12:H12" si="0">G13+G18+G23+G32+G49+G78</f>
        <v>5710500</v>
      </c>
      <c r="H12" s="113">
        <f t="shared" si="0"/>
        <v>6706090</v>
      </c>
    </row>
    <row r="13" spans="1:8" ht="21.75" customHeight="1">
      <c r="A13" s="114" t="s">
        <v>333</v>
      </c>
      <c r="B13" s="92">
        <v>5740100000</v>
      </c>
      <c r="C13" s="112" t="s">
        <v>204</v>
      </c>
      <c r="D13" s="112" t="s">
        <v>204</v>
      </c>
      <c r="E13" s="112" t="s">
        <v>380</v>
      </c>
      <c r="F13" s="113">
        <f t="shared" ref="F13:H16" si="1">F14</f>
        <v>5000</v>
      </c>
      <c r="G13" s="113">
        <f t="shared" si="1"/>
        <v>5000</v>
      </c>
      <c r="H13" s="113">
        <f t="shared" si="1"/>
        <v>3000</v>
      </c>
    </row>
    <row r="14" spans="1:8" ht="30.75" customHeight="1">
      <c r="A14" s="114" t="s">
        <v>334</v>
      </c>
      <c r="B14" s="92">
        <v>5740195020</v>
      </c>
      <c r="C14" s="112" t="s">
        <v>204</v>
      </c>
      <c r="D14" s="112" t="s">
        <v>204</v>
      </c>
      <c r="E14" s="112" t="s">
        <v>380</v>
      </c>
      <c r="F14" s="113">
        <f t="shared" si="1"/>
        <v>5000</v>
      </c>
      <c r="G14" s="113">
        <f t="shared" si="1"/>
        <v>5000</v>
      </c>
      <c r="H14" s="260">
        <f t="shared" si="1"/>
        <v>3000</v>
      </c>
    </row>
    <row r="15" spans="1:8" ht="30.75" customHeight="1">
      <c r="A15" s="169" t="s">
        <v>50</v>
      </c>
      <c r="B15" s="111">
        <v>5740195020</v>
      </c>
      <c r="C15" s="258" t="s">
        <v>206</v>
      </c>
      <c r="D15" s="258" t="s">
        <v>204</v>
      </c>
      <c r="E15" s="258" t="s">
        <v>380</v>
      </c>
      <c r="F15" s="259">
        <f t="shared" si="1"/>
        <v>5000</v>
      </c>
      <c r="G15" s="259">
        <f t="shared" si="1"/>
        <v>5000</v>
      </c>
      <c r="H15" s="261">
        <f t="shared" si="1"/>
        <v>3000</v>
      </c>
    </row>
    <row r="16" spans="1:8" ht="33.75" customHeight="1">
      <c r="A16" s="231" t="s">
        <v>272</v>
      </c>
      <c r="B16" s="111">
        <v>5740195020</v>
      </c>
      <c r="C16" s="258" t="s">
        <v>206</v>
      </c>
      <c r="D16" s="258" t="s">
        <v>212</v>
      </c>
      <c r="E16" s="258" t="s">
        <v>380</v>
      </c>
      <c r="F16" s="259">
        <f t="shared" si="1"/>
        <v>5000</v>
      </c>
      <c r="G16" s="259">
        <f t="shared" si="1"/>
        <v>5000</v>
      </c>
      <c r="H16" s="261">
        <f t="shared" si="1"/>
        <v>3000</v>
      </c>
    </row>
    <row r="17" spans="1:8" ht="30.75" customHeight="1">
      <c r="A17" s="89" t="s">
        <v>65</v>
      </c>
      <c r="B17" s="92">
        <v>5740195020</v>
      </c>
      <c r="C17" s="112" t="s">
        <v>206</v>
      </c>
      <c r="D17" s="112" t="s">
        <v>212</v>
      </c>
      <c r="E17" s="112" t="s">
        <v>64</v>
      </c>
      <c r="F17" s="113">
        <f>'пр 5.'!G75</f>
        <v>5000</v>
      </c>
      <c r="G17" s="113">
        <f>'пр 5.'!H75</f>
        <v>5000</v>
      </c>
      <c r="H17" s="113">
        <f>'пр 5.'!I75</f>
        <v>3000</v>
      </c>
    </row>
    <row r="18" spans="1:8" ht="22.5" customHeight="1">
      <c r="A18" s="89" t="s">
        <v>335</v>
      </c>
      <c r="B18" s="92">
        <v>5740200000</v>
      </c>
      <c r="C18" s="112" t="s">
        <v>204</v>
      </c>
      <c r="D18" s="112" t="s">
        <v>204</v>
      </c>
      <c r="E18" s="112" t="s">
        <v>380</v>
      </c>
      <c r="F18" s="113">
        <f>F19</f>
        <v>1619128.85</v>
      </c>
      <c r="G18" s="113">
        <f>G19</f>
        <v>759000</v>
      </c>
      <c r="H18" s="260">
        <f>H19</f>
        <v>795000</v>
      </c>
    </row>
    <row r="19" spans="1:8" ht="30.75" customHeight="1">
      <c r="A19" s="89" t="s">
        <v>336</v>
      </c>
      <c r="B19" s="92">
        <v>5740295280</v>
      </c>
      <c r="C19" s="112" t="s">
        <v>204</v>
      </c>
      <c r="D19" s="112" t="s">
        <v>204</v>
      </c>
      <c r="E19" s="112" t="s">
        <v>380</v>
      </c>
      <c r="F19" s="113">
        <f t="shared" ref="F19:H21" si="2">F20</f>
        <v>1619128.85</v>
      </c>
      <c r="G19" s="113">
        <f t="shared" si="2"/>
        <v>759000</v>
      </c>
      <c r="H19" s="260">
        <f t="shared" si="2"/>
        <v>795000</v>
      </c>
    </row>
    <row r="20" spans="1:8" ht="21.75" customHeight="1">
      <c r="A20" s="169" t="s">
        <v>52</v>
      </c>
      <c r="B20" s="111">
        <v>5740295280</v>
      </c>
      <c r="C20" s="258" t="s">
        <v>207</v>
      </c>
      <c r="D20" s="258" t="s">
        <v>204</v>
      </c>
      <c r="E20" s="258" t="s">
        <v>380</v>
      </c>
      <c r="F20" s="237">
        <f t="shared" si="2"/>
        <v>1619128.85</v>
      </c>
      <c r="G20" s="237">
        <f t="shared" si="2"/>
        <v>759000</v>
      </c>
      <c r="H20" s="238">
        <f t="shared" si="2"/>
        <v>795000</v>
      </c>
    </row>
    <row r="21" spans="1:8" ht="21.75" customHeight="1">
      <c r="A21" s="239" t="s">
        <v>53</v>
      </c>
      <c r="B21" s="111">
        <v>5740295280</v>
      </c>
      <c r="C21" s="258" t="s">
        <v>207</v>
      </c>
      <c r="D21" s="258" t="s">
        <v>214</v>
      </c>
      <c r="E21" s="258" t="s">
        <v>380</v>
      </c>
      <c r="F21" s="237">
        <f t="shared" si="2"/>
        <v>1619128.85</v>
      </c>
      <c r="G21" s="237">
        <f t="shared" si="2"/>
        <v>759000</v>
      </c>
      <c r="H21" s="238">
        <f t="shared" si="2"/>
        <v>795000</v>
      </c>
    </row>
    <row r="22" spans="1:8" ht="30.75" customHeight="1">
      <c r="A22" s="89" t="s">
        <v>65</v>
      </c>
      <c r="B22" s="92">
        <v>5740295280</v>
      </c>
      <c r="C22" s="112" t="s">
        <v>207</v>
      </c>
      <c r="D22" s="112" t="s">
        <v>214</v>
      </c>
      <c r="E22" s="112">
        <v>240</v>
      </c>
      <c r="F22" s="94">
        <f>'пр 5.'!G83</f>
        <v>1619128.85</v>
      </c>
      <c r="G22" s="94">
        <f>'пр 5.'!H83</f>
        <v>759000</v>
      </c>
      <c r="H22" s="94">
        <f>'пр 5.'!I83</f>
        <v>795000</v>
      </c>
    </row>
    <row r="23" spans="1:8" ht="30.75" customHeight="1">
      <c r="A23" s="89" t="s">
        <v>337</v>
      </c>
      <c r="B23" s="92">
        <v>5740300000</v>
      </c>
      <c r="C23" s="112" t="s">
        <v>204</v>
      </c>
      <c r="D23" s="112" t="s">
        <v>204</v>
      </c>
      <c r="E23" s="112" t="s">
        <v>380</v>
      </c>
      <c r="F23" s="94">
        <f>F24+F28</f>
        <v>210976</v>
      </c>
      <c r="G23" s="94">
        <f t="shared" ref="G23:H23" si="3">G24+G28</f>
        <v>108323</v>
      </c>
      <c r="H23" s="94">
        <f t="shared" si="3"/>
        <v>1023013</v>
      </c>
    </row>
    <row r="24" spans="1:8" ht="30.75" customHeight="1">
      <c r="A24" s="89" t="s">
        <v>341</v>
      </c>
      <c r="B24" s="92">
        <v>5740395310</v>
      </c>
      <c r="C24" s="112" t="s">
        <v>204</v>
      </c>
      <c r="D24" s="112" t="s">
        <v>204</v>
      </c>
      <c r="E24" s="112" t="s">
        <v>380</v>
      </c>
      <c r="F24" s="94">
        <f t="shared" ref="F24:H26" si="4">F25</f>
        <v>210976</v>
      </c>
      <c r="G24" s="94">
        <f t="shared" si="4"/>
        <v>108323</v>
      </c>
      <c r="H24" s="95">
        <f t="shared" si="4"/>
        <v>22393</v>
      </c>
    </row>
    <row r="25" spans="1:8" ht="22.5" customHeight="1">
      <c r="A25" s="169" t="s">
        <v>166</v>
      </c>
      <c r="B25" s="111">
        <v>5740395310</v>
      </c>
      <c r="C25" s="258" t="s">
        <v>208</v>
      </c>
      <c r="D25" s="258" t="s">
        <v>204</v>
      </c>
      <c r="E25" s="258" t="s">
        <v>380</v>
      </c>
      <c r="F25" s="237">
        <f t="shared" si="4"/>
        <v>210976</v>
      </c>
      <c r="G25" s="237">
        <f t="shared" si="4"/>
        <v>108323</v>
      </c>
      <c r="H25" s="237">
        <f t="shared" si="4"/>
        <v>22393</v>
      </c>
    </row>
    <row r="26" spans="1:8" ht="22.5" customHeight="1">
      <c r="A26" s="231" t="s">
        <v>164</v>
      </c>
      <c r="B26" s="111">
        <v>5740395310</v>
      </c>
      <c r="C26" s="258" t="s">
        <v>208</v>
      </c>
      <c r="D26" s="258" t="s">
        <v>206</v>
      </c>
      <c r="E26" s="258" t="s">
        <v>380</v>
      </c>
      <c r="F26" s="237">
        <f t="shared" si="4"/>
        <v>210976</v>
      </c>
      <c r="G26" s="237">
        <f t="shared" si="4"/>
        <v>108323</v>
      </c>
      <c r="H26" s="237">
        <f t="shared" si="4"/>
        <v>22393</v>
      </c>
    </row>
    <row r="27" spans="1:8" ht="30.75" customHeight="1">
      <c r="A27" s="89" t="s">
        <v>65</v>
      </c>
      <c r="B27" s="92">
        <v>5740395310</v>
      </c>
      <c r="C27" s="112" t="s">
        <v>208</v>
      </c>
      <c r="D27" s="112" t="s">
        <v>206</v>
      </c>
      <c r="E27" s="112" t="s">
        <v>64</v>
      </c>
      <c r="F27" s="94">
        <f>'пр 5.'!G108</f>
        <v>210976</v>
      </c>
      <c r="G27" s="94">
        <f>'пр 5.'!H108</f>
        <v>108323</v>
      </c>
      <c r="H27" s="94">
        <f>'пр 5.'!I108</f>
        <v>22393</v>
      </c>
    </row>
    <row r="28" spans="1:8" ht="21.75" customHeight="1">
      <c r="A28" s="89" t="s">
        <v>342</v>
      </c>
      <c r="B28" s="92" t="s">
        <v>343</v>
      </c>
      <c r="C28" s="112" t="s">
        <v>204</v>
      </c>
      <c r="D28" s="112" t="s">
        <v>204</v>
      </c>
      <c r="E28" s="112" t="s">
        <v>380</v>
      </c>
      <c r="F28" s="94">
        <f t="shared" ref="F28:H30" si="5">F29</f>
        <v>0</v>
      </c>
      <c r="G28" s="94">
        <f t="shared" si="5"/>
        <v>0</v>
      </c>
      <c r="H28" s="95">
        <f t="shared" si="5"/>
        <v>1000620</v>
      </c>
    </row>
    <row r="29" spans="1:8" ht="21.75" customHeight="1">
      <c r="A29" s="169" t="s">
        <v>166</v>
      </c>
      <c r="B29" s="111" t="s">
        <v>343</v>
      </c>
      <c r="C29" s="258" t="s">
        <v>208</v>
      </c>
      <c r="D29" s="258" t="s">
        <v>204</v>
      </c>
      <c r="E29" s="258" t="s">
        <v>380</v>
      </c>
      <c r="F29" s="237">
        <f t="shared" si="5"/>
        <v>0</v>
      </c>
      <c r="G29" s="237">
        <f t="shared" si="5"/>
        <v>0</v>
      </c>
      <c r="H29" s="238">
        <f t="shared" si="5"/>
        <v>1000620</v>
      </c>
    </row>
    <row r="30" spans="1:8" ht="21.75" customHeight="1">
      <c r="A30" s="231" t="s">
        <v>164</v>
      </c>
      <c r="B30" s="111" t="s">
        <v>343</v>
      </c>
      <c r="C30" s="258" t="s">
        <v>208</v>
      </c>
      <c r="D30" s="258" t="s">
        <v>206</v>
      </c>
      <c r="E30" s="258" t="s">
        <v>380</v>
      </c>
      <c r="F30" s="237">
        <f t="shared" si="5"/>
        <v>0</v>
      </c>
      <c r="G30" s="237">
        <f t="shared" si="5"/>
        <v>0</v>
      </c>
      <c r="H30" s="238">
        <f t="shared" si="5"/>
        <v>1000620</v>
      </c>
    </row>
    <row r="31" spans="1:8" ht="30.75" customHeight="1">
      <c r="A31" s="89" t="s">
        <v>65</v>
      </c>
      <c r="B31" s="92" t="s">
        <v>343</v>
      </c>
      <c r="C31" s="112" t="s">
        <v>208</v>
      </c>
      <c r="D31" s="112" t="s">
        <v>206</v>
      </c>
      <c r="E31" s="112" t="s">
        <v>64</v>
      </c>
      <c r="F31" s="94">
        <f>'пр 5.'!G111</f>
        <v>0</v>
      </c>
      <c r="G31" s="94">
        <f>'пр 5.'!H111</f>
        <v>0</v>
      </c>
      <c r="H31" s="94">
        <f>'пр 5.'!I111</f>
        <v>1000620</v>
      </c>
    </row>
    <row r="32" spans="1:8" ht="21" customHeight="1">
      <c r="A32" s="89" t="s">
        <v>344</v>
      </c>
      <c r="B32" s="92">
        <v>5740400000</v>
      </c>
      <c r="C32" s="112" t="s">
        <v>204</v>
      </c>
      <c r="D32" s="112" t="s">
        <v>204</v>
      </c>
      <c r="E32" s="112" t="s">
        <v>380</v>
      </c>
      <c r="F32" s="94">
        <f>F33+F37+F41+F45</f>
        <v>2879557.66</v>
      </c>
      <c r="G32" s="94">
        <f t="shared" ref="G32:H32" si="6">G33+G37+G41+G45</f>
        <v>2140100</v>
      </c>
      <c r="H32" s="94">
        <f t="shared" si="6"/>
        <v>2140100</v>
      </c>
    </row>
    <row r="33" spans="1:8" ht="48" customHeight="1">
      <c r="A33" s="89" t="s">
        <v>168</v>
      </c>
      <c r="B33" s="92">
        <v>5740475080</v>
      </c>
      <c r="C33" s="112" t="s">
        <v>204</v>
      </c>
      <c r="D33" s="112" t="s">
        <v>204</v>
      </c>
      <c r="E33" s="112" t="s">
        <v>380</v>
      </c>
      <c r="F33" s="94">
        <f t="shared" ref="F33:H35" si="7">F34</f>
        <v>1721100</v>
      </c>
      <c r="G33" s="94">
        <f t="shared" si="7"/>
        <v>2110100</v>
      </c>
      <c r="H33" s="95">
        <f t="shared" si="7"/>
        <v>2110100</v>
      </c>
    </row>
    <row r="34" spans="1:8" ht="22.5" customHeight="1">
      <c r="A34" s="169" t="s">
        <v>54</v>
      </c>
      <c r="B34" s="111">
        <v>5740475080</v>
      </c>
      <c r="C34" s="258" t="s">
        <v>209</v>
      </c>
      <c r="D34" s="258" t="s">
        <v>204</v>
      </c>
      <c r="E34" s="258" t="s">
        <v>380</v>
      </c>
      <c r="F34" s="237">
        <f t="shared" si="7"/>
        <v>1721100</v>
      </c>
      <c r="G34" s="237">
        <f t="shared" si="7"/>
        <v>2110100</v>
      </c>
      <c r="H34" s="237">
        <f t="shared" si="7"/>
        <v>2110100</v>
      </c>
    </row>
    <row r="35" spans="1:8" ht="22.5" customHeight="1">
      <c r="A35" s="231" t="s">
        <v>55</v>
      </c>
      <c r="B35" s="111">
        <v>5740475080</v>
      </c>
      <c r="C35" s="258" t="s">
        <v>209</v>
      </c>
      <c r="D35" s="258" t="s">
        <v>203</v>
      </c>
      <c r="E35" s="258" t="s">
        <v>380</v>
      </c>
      <c r="F35" s="237">
        <f t="shared" si="7"/>
        <v>1721100</v>
      </c>
      <c r="G35" s="237">
        <f t="shared" si="7"/>
        <v>2110100</v>
      </c>
      <c r="H35" s="237">
        <f t="shared" si="7"/>
        <v>2110100</v>
      </c>
    </row>
    <row r="36" spans="1:8" ht="22.5" customHeight="1">
      <c r="A36" s="89" t="s">
        <v>40</v>
      </c>
      <c r="B36" s="92">
        <v>5740475080</v>
      </c>
      <c r="C36" s="112" t="s">
        <v>209</v>
      </c>
      <c r="D36" s="112" t="s">
        <v>203</v>
      </c>
      <c r="E36" s="112" t="s">
        <v>67</v>
      </c>
      <c r="F36" s="94">
        <f>'пр 5.'!G127</f>
        <v>1721100</v>
      </c>
      <c r="G36" s="94">
        <f>'пр 5.'!H127</f>
        <v>2110100</v>
      </c>
      <c r="H36" s="94">
        <f>'пр 5.'!I127</f>
        <v>2110100</v>
      </c>
    </row>
    <row r="37" spans="1:8" ht="22.5" customHeight="1">
      <c r="A37" s="89" t="s">
        <v>345</v>
      </c>
      <c r="B37" s="92">
        <v>5740495110</v>
      </c>
      <c r="C37" s="112" t="s">
        <v>204</v>
      </c>
      <c r="D37" s="112" t="s">
        <v>204</v>
      </c>
      <c r="E37" s="112" t="s">
        <v>380</v>
      </c>
      <c r="F37" s="94">
        <f t="shared" ref="F37:H39" si="8">F38</f>
        <v>320000</v>
      </c>
      <c r="G37" s="94">
        <f t="shared" si="8"/>
        <v>0</v>
      </c>
      <c r="H37" s="94">
        <f t="shared" si="8"/>
        <v>0</v>
      </c>
    </row>
    <row r="38" spans="1:8" ht="21" customHeight="1">
      <c r="A38" s="169" t="s">
        <v>54</v>
      </c>
      <c r="B38" s="111">
        <v>5740495110</v>
      </c>
      <c r="C38" s="258" t="s">
        <v>209</v>
      </c>
      <c r="D38" s="258" t="s">
        <v>204</v>
      </c>
      <c r="E38" s="258" t="s">
        <v>380</v>
      </c>
      <c r="F38" s="237">
        <f t="shared" si="8"/>
        <v>320000</v>
      </c>
      <c r="G38" s="237">
        <f t="shared" si="8"/>
        <v>0</v>
      </c>
      <c r="H38" s="237">
        <f t="shared" si="8"/>
        <v>0</v>
      </c>
    </row>
    <row r="39" spans="1:8" ht="21" customHeight="1">
      <c r="A39" s="231" t="s">
        <v>55</v>
      </c>
      <c r="B39" s="111">
        <v>5740495110</v>
      </c>
      <c r="C39" s="258" t="s">
        <v>209</v>
      </c>
      <c r="D39" s="258" t="s">
        <v>203</v>
      </c>
      <c r="E39" s="258" t="s">
        <v>380</v>
      </c>
      <c r="F39" s="237">
        <f t="shared" si="8"/>
        <v>320000</v>
      </c>
      <c r="G39" s="237">
        <f t="shared" si="8"/>
        <v>0</v>
      </c>
      <c r="H39" s="237">
        <f t="shared" si="8"/>
        <v>0</v>
      </c>
    </row>
    <row r="40" spans="1:8" ht="30.75" customHeight="1">
      <c r="A40" s="89" t="s">
        <v>65</v>
      </c>
      <c r="B40" s="92">
        <v>5740495110</v>
      </c>
      <c r="C40" s="112" t="s">
        <v>209</v>
      </c>
      <c r="D40" s="112" t="s">
        <v>203</v>
      </c>
      <c r="E40" s="112" t="s">
        <v>64</v>
      </c>
      <c r="F40" s="94">
        <f>'пр 5.'!G129</f>
        <v>320000</v>
      </c>
      <c r="G40" s="94">
        <f>'пр 5.'!H129</f>
        <v>0</v>
      </c>
      <c r="H40" s="94">
        <f>'пр 5.'!I129</f>
        <v>0</v>
      </c>
    </row>
    <row r="41" spans="1:8" ht="31.5" customHeight="1">
      <c r="A41" s="89" t="s">
        <v>346</v>
      </c>
      <c r="B41" s="92">
        <v>5740495220</v>
      </c>
      <c r="C41" s="112" t="s">
        <v>204</v>
      </c>
      <c r="D41" s="112" t="s">
        <v>204</v>
      </c>
      <c r="E41" s="112" t="s">
        <v>380</v>
      </c>
      <c r="F41" s="94">
        <f t="shared" ref="F41:H43" si="9">F42</f>
        <v>449457.66</v>
      </c>
      <c r="G41" s="94">
        <f t="shared" si="9"/>
        <v>30000</v>
      </c>
      <c r="H41" s="94">
        <f t="shared" si="9"/>
        <v>30000</v>
      </c>
    </row>
    <row r="42" spans="1:8" ht="21" customHeight="1">
      <c r="A42" s="169" t="s">
        <v>54</v>
      </c>
      <c r="B42" s="111">
        <v>5740495220</v>
      </c>
      <c r="C42" s="258" t="s">
        <v>209</v>
      </c>
      <c r="D42" s="258" t="s">
        <v>204</v>
      </c>
      <c r="E42" s="258" t="s">
        <v>380</v>
      </c>
      <c r="F42" s="237">
        <f t="shared" si="9"/>
        <v>449457.66</v>
      </c>
      <c r="G42" s="237">
        <f t="shared" si="9"/>
        <v>30000</v>
      </c>
      <c r="H42" s="237">
        <f t="shared" si="9"/>
        <v>30000</v>
      </c>
    </row>
    <row r="43" spans="1:8" ht="21" customHeight="1">
      <c r="A43" s="231" t="s">
        <v>55</v>
      </c>
      <c r="B43" s="111">
        <v>5740495220</v>
      </c>
      <c r="C43" s="258" t="s">
        <v>209</v>
      </c>
      <c r="D43" s="258" t="s">
        <v>203</v>
      </c>
      <c r="E43" s="258" t="s">
        <v>380</v>
      </c>
      <c r="F43" s="237">
        <f t="shared" si="9"/>
        <v>449457.66</v>
      </c>
      <c r="G43" s="237">
        <f t="shared" si="9"/>
        <v>30000</v>
      </c>
      <c r="H43" s="237">
        <f t="shared" si="9"/>
        <v>30000</v>
      </c>
    </row>
    <row r="44" spans="1:8" ht="30.75" customHeight="1">
      <c r="A44" s="89" t="s">
        <v>65</v>
      </c>
      <c r="B44" s="92">
        <v>5740495220</v>
      </c>
      <c r="C44" s="112" t="s">
        <v>209</v>
      </c>
      <c r="D44" s="112" t="s">
        <v>203</v>
      </c>
      <c r="E44" s="112" t="s">
        <v>64</v>
      </c>
      <c r="F44" s="94">
        <f>'пр 5.'!G132</f>
        <v>449457.66</v>
      </c>
      <c r="G44" s="94">
        <f>'пр 5.'!H132</f>
        <v>30000</v>
      </c>
      <c r="H44" s="94">
        <f>'пр 5.'!I132</f>
        <v>30000</v>
      </c>
    </row>
    <row r="45" spans="1:8" ht="30.75" customHeight="1">
      <c r="A45" s="89" t="s">
        <v>260</v>
      </c>
      <c r="B45" s="92">
        <v>5740497030</v>
      </c>
      <c r="C45" s="112" t="s">
        <v>204</v>
      </c>
      <c r="D45" s="112" t="s">
        <v>204</v>
      </c>
      <c r="E45" s="112" t="s">
        <v>380</v>
      </c>
      <c r="F45" s="94">
        <f t="shared" ref="F45:H47" si="10">F46</f>
        <v>389000</v>
      </c>
      <c r="G45" s="94">
        <f t="shared" si="10"/>
        <v>0</v>
      </c>
      <c r="H45" s="94">
        <f t="shared" si="10"/>
        <v>0</v>
      </c>
    </row>
    <row r="46" spans="1:8" ht="20.25" customHeight="1">
      <c r="A46" s="169" t="s">
        <v>54</v>
      </c>
      <c r="B46" s="111">
        <v>5740497030</v>
      </c>
      <c r="C46" s="258" t="s">
        <v>209</v>
      </c>
      <c r="D46" s="258" t="s">
        <v>204</v>
      </c>
      <c r="E46" s="258" t="s">
        <v>380</v>
      </c>
      <c r="F46" s="237">
        <f t="shared" si="10"/>
        <v>389000</v>
      </c>
      <c r="G46" s="237">
        <f t="shared" si="10"/>
        <v>0</v>
      </c>
      <c r="H46" s="237">
        <f t="shared" si="10"/>
        <v>0</v>
      </c>
    </row>
    <row r="47" spans="1:8" ht="20.25" customHeight="1">
      <c r="A47" s="231" t="s">
        <v>55</v>
      </c>
      <c r="B47" s="111">
        <v>5740497030</v>
      </c>
      <c r="C47" s="258" t="s">
        <v>209</v>
      </c>
      <c r="D47" s="258" t="s">
        <v>203</v>
      </c>
      <c r="E47" s="258" t="s">
        <v>380</v>
      </c>
      <c r="F47" s="237">
        <f t="shared" si="10"/>
        <v>389000</v>
      </c>
      <c r="G47" s="237">
        <f t="shared" si="10"/>
        <v>0</v>
      </c>
      <c r="H47" s="237">
        <f t="shared" si="10"/>
        <v>0</v>
      </c>
    </row>
    <row r="48" spans="1:8" ht="20.25" customHeight="1">
      <c r="A48" s="89" t="s">
        <v>40</v>
      </c>
      <c r="B48" s="92">
        <v>5740497030</v>
      </c>
      <c r="C48" s="112" t="s">
        <v>209</v>
      </c>
      <c r="D48" s="112" t="s">
        <v>203</v>
      </c>
      <c r="E48" s="112" t="s">
        <v>67</v>
      </c>
      <c r="F48" s="94">
        <f>'пр 5.'!G137</f>
        <v>389000</v>
      </c>
      <c r="G48" s="94">
        <f>'пр 5.'!H137</f>
        <v>0</v>
      </c>
      <c r="H48" s="94">
        <f>'пр 5.'!I137</f>
        <v>0</v>
      </c>
    </row>
    <row r="49" spans="1:8" ht="30.75" customHeight="1">
      <c r="A49" s="89" t="s">
        <v>331</v>
      </c>
      <c r="B49" s="92">
        <v>5740500000</v>
      </c>
      <c r="C49" s="112" t="s">
        <v>204</v>
      </c>
      <c r="D49" s="112" t="s">
        <v>204</v>
      </c>
      <c r="E49" s="112" t="s">
        <v>380</v>
      </c>
      <c r="F49" s="94">
        <f>F50+F54+F61+F65+F69+F74</f>
        <v>2117308.16</v>
      </c>
      <c r="G49" s="94">
        <f t="shared" ref="G49:H49" si="11">G50+G54+G61+G65+G69+G74</f>
        <v>2698077</v>
      </c>
      <c r="H49" s="94">
        <f t="shared" si="11"/>
        <v>2744977</v>
      </c>
    </row>
    <row r="50" spans="1:8" ht="23.25" customHeight="1">
      <c r="A50" s="89" t="s">
        <v>61</v>
      </c>
      <c r="B50" s="92">
        <v>5740510010</v>
      </c>
      <c r="C50" s="112" t="s">
        <v>204</v>
      </c>
      <c r="D50" s="112" t="s">
        <v>204</v>
      </c>
      <c r="E50" s="112" t="s">
        <v>380</v>
      </c>
      <c r="F50" s="94">
        <f t="shared" ref="F50:H52" si="12">F51</f>
        <v>466074.38</v>
      </c>
      <c r="G50" s="94">
        <f t="shared" si="12"/>
        <v>703000</v>
      </c>
      <c r="H50" s="94">
        <f t="shared" si="12"/>
        <v>745000</v>
      </c>
    </row>
    <row r="51" spans="1:8" ht="23.25" customHeight="1">
      <c r="A51" s="169" t="s">
        <v>43</v>
      </c>
      <c r="B51" s="111">
        <v>5740510010</v>
      </c>
      <c r="C51" s="258" t="s">
        <v>203</v>
      </c>
      <c r="D51" s="258" t="s">
        <v>204</v>
      </c>
      <c r="E51" s="258" t="s">
        <v>380</v>
      </c>
      <c r="F51" s="237">
        <f t="shared" si="12"/>
        <v>466074.38</v>
      </c>
      <c r="G51" s="237">
        <f t="shared" si="12"/>
        <v>703000</v>
      </c>
      <c r="H51" s="237">
        <f t="shared" si="12"/>
        <v>745000</v>
      </c>
    </row>
    <row r="52" spans="1:8" ht="30.75" customHeight="1">
      <c r="A52" s="231" t="s">
        <v>44</v>
      </c>
      <c r="B52" s="111">
        <v>5740510010</v>
      </c>
      <c r="C52" s="258" t="s">
        <v>203</v>
      </c>
      <c r="D52" s="258" t="s">
        <v>205</v>
      </c>
      <c r="E52" s="258" t="s">
        <v>380</v>
      </c>
      <c r="F52" s="237">
        <f t="shared" si="12"/>
        <v>466074.38</v>
      </c>
      <c r="G52" s="237">
        <f t="shared" si="12"/>
        <v>703000</v>
      </c>
      <c r="H52" s="237">
        <f t="shared" si="12"/>
        <v>745000</v>
      </c>
    </row>
    <row r="53" spans="1:8" ht="30.75" customHeight="1">
      <c r="A53" s="89" t="s">
        <v>62</v>
      </c>
      <c r="B53" s="92">
        <v>5740510010</v>
      </c>
      <c r="C53" s="112" t="s">
        <v>203</v>
      </c>
      <c r="D53" s="112" t="s">
        <v>205</v>
      </c>
      <c r="E53" s="112" t="s">
        <v>63</v>
      </c>
      <c r="F53" s="94">
        <f>'пр 5.'!G16</f>
        <v>466074.38</v>
      </c>
      <c r="G53" s="94">
        <f>'пр 5.'!H16</f>
        <v>703000</v>
      </c>
      <c r="H53" s="94">
        <f>'пр 5.'!I16</f>
        <v>745000</v>
      </c>
    </row>
    <row r="54" spans="1:8" ht="24.75" customHeight="1">
      <c r="A54" s="89" t="s">
        <v>409</v>
      </c>
      <c r="B54" s="92">
        <v>5740510020</v>
      </c>
      <c r="C54" s="112" t="s">
        <v>204</v>
      </c>
      <c r="D54" s="112" t="s">
        <v>204</v>
      </c>
      <c r="E54" s="112" t="s">
        <v>380</v>
      </c>
      <c r="F54" s="94">
        <f t="shared" ref="F54:H55" si="13">F55</f>
        <v>1163119.28</v>
      </c>
      <c r="G54" s="94">
        <f t="shared" si="13"/>
        <v>1502257</v>
      </c>
      <c r="H54" s="94">
        <f t="shared" si="13"/>
        <v>1502257</v>
      </c>
    </row>
    <row r="55" spans="1:8" ht="24.75" customHeight="1">
      <c r="A55" s="169" t="s">
        <v>43</v>
      </c>
      <c r="B55" s="111">
        <v>5740510020</v>
      </c>
      <c r="C55" s="258" t="s">
        <v>203</v>
      </c>
      <c r="D55" s="258" t="s">
        <v>204</v>
      </c>
      <c r="E55" s="258" t="s">
        <v>380</v>
      </c>
      <c r="F55" s="237">
        <f>F56</f>
        <v>1163119.28</v>
      </c>
      <c r="G55" s="237">
        <f t="shared" si="13"/>
        <v>1502257</v>
      </c>
      <c r="H55" s="238">
        <f t="shared" si="13"/>
        <v>1502257</v>
      </c>
    </row>
    <row r="56" spans="1:8" ht="49.5" customHeight="1">
      <c r="A56" s="231" t="s">
        <v>47</v>
      </c>
      <c r="B56" s="111">
        <v>5740510020</v>
      </c>
      <c r="C56" s="258" t="s">
        <v>203</v>
      </c>
      <c r="D56" s="258" t="s">
        <v>207</v>
      </c>
      <c r="E56" s="258" t="s">
        <v>380</v>
      </c>
      <c r="F56" s="237">
        <f>F57+F58+F59+F60</f>
        <v>1163119.28</v>
      </c>
      <c r="G56" s="237">
        <f t="shared" ref="G56:H56" si="14">G57+G58+G59+G60</f>
        <v>1502257</v>
      </c>
      <c r="H56" s="237">
        <f t="shared" si="14"/>
        <v>1502257</v>
      </c>
    </row>
    <row r="57" spans="1:8" ht="30.75" customHeight="1">
      <c r="A57" s="89" t="s">
        <v>62</v>
      </c>
      <c r="B57" s="92">
        <v>5740510020</v>
      </c>
      <c r="C57" s="112" t="s">
        <v>203</v>
      </c>
      <c r="D57" s="112" t="s">
        <v>207</v>
      </c>
      <c r="E57" s="112" t="s">
        <v>63</v>
      </c>
      <c r="F57" s="94">
        <f>'пр 5.'!G24</f>
        <v>736765.97</v>
      </c>
      <c r="G57" s="94">
        <f>'пр 5.'!H24</f>
        <v>1155800</v>
      </c>
      <c r="H57" s="94">
        <f>'пр 5.'!I24</f>
        <v>1155800</v>
      </c>
    </row>
    <row r="58" spans="1:8" ht="30.75" customHeight="1">
      <c r="A58" s="89" t="s">
        <v>65</v>
      </c>
      <c r="B58" s="92">
        <v>5740510020</v>
      </c>
      <c r="C58" s="112" t="s">
        <v>203</v>
      </c>
      <c r="D58" s="112" t="s">
        <v>207</v>
      </c>
      <c r="E58" s="112" t="s">
        <v>64</v>
      </c>
      <c r="F58" s="94">
        <f>'пр 5.'!G27</f>
        <v>366953.31</v>
      </c>
      <c r="G58" s="94">
        <f>'пр 5.'!H27</f>
        <v>289057</v>
      </c>
      <c r="H58" s="94">
        <f>'пр 5.'!I27</f>
        <v>289057</v>
      </c>
    </row>
    <row r="59" spans="1:8" ht="21.75" customHeight="1">
      <c r="A59" s="89" t="s">
        <v>40</v>
      </c>
      <c r="B59" s="92">
        <v>5740510020</v>
      </c>
      <c r="C59" s="112" t="s">
        <v>203</v>
      </c>
      <c r="D59" s="112" t="s">
        <v>207</v>
      </c>
      <c r="E59" s="112" t="s">
        <v>67</v>
      </c>
      <c r="F59" s="94">
        <f>'пр 5.'!G30</f>
        <v>57400</v>
      </c>
      <c r="G59" s="94">
        <f>'пр 5.'!H30</f>
        <v>57400</v>
      </c>
      <c r="H59" s="94">
        <f>'пр 5.'!I30</f>
        <v>57400</v>
      </c>
    </row>
    <row r="60" spans="1:8" ht="21.75" customHeight="1">
      <c r="A60" s="89" t="s">
        <v>165</v>
      </c>
      <c r="B60" s="92">
        <v>5740510020</v>
      </c>
      <c r="C60" s="112" t="s">
        <v>203</v>
      </c>
      <c r="D60" s="112" t="s">
        <v>207</v>
      </c>
      <c r="E60" s="112" t="s">
        <v>397</v>
      </c>
      <c r="F60" s="94">
        <f>'пр 5.'!G31</f>
        <v>2000</v>
      </c>
      <c r="G60" s="94">
        <f>'пр 5.'!H31</f>
        <v>0</v>
      </c>
      <c r="H60" s="94">
        <f>'пр 5.'!I31</f>
        <v>0</v>
      </c>
    </row>
    <row r="61" spans="1:8" ht="27.6" customHeight="1">
      <c r="A61" s="89" t="s">
        <v>410</v>
      </c>
      <c r="B61" s="92">
        <v>5740510080</v>
      </c>
      <c r="C61" s="112" t="s">
        <v>204</v>
      </c>
      <c r="D61" s="112" t="s">
        <v>204</v>
      </c>
      <c r="E61" s="112" t="s">
        <v>380</v>
      </c>
      <c r="F61" s="94">
        <f t="shared" ref="F61:H63" si="15">F62</f>
        <v>25400</v>
      </c>
      <c r="G61" s="94">
        <f t="shared" si="15"/>
        <v>25400</v>
      </c>
      <c r="H61" s="94">
        <f t="shared" si="15"/>
        <v>25400</v>
      </c>
    </row>
    <row r="62" spans="1:8" ht="20.25" customHeight="1">
      <c r="A62" s="169" t="s">
        <v>43</v>
      </c>
      <c r="B62" s="111">
        <v>5740510080</v>
      </c>
      <c r="C62" s="258" t="s">
        <v>203</v>
      </c>
      <c r="D62" s="258" t="s">
        <v>204</v>
      </c>
      <c r="E62" s="258" t="s">
        <v>380</v>
      </c>
      <c r="F62" s="237">
        <f t="shared" si="15"/>
        <v>25400</v>
      </c>
      <c r="G62" s="237">
        <f t="shared" si="15"/>
        <v>25400</v>
      </c>
      <c r="H62" s="238">
        <f t="shared" si="15"/>
        <v>25400</v>
      </c>
    </row>
    <row r="63" spans="1:8" ht="30.75" customHeight="1">
      <c r="A63" s="231" t="s">
        <v>175</v>
      </c>
      <c r="B63" s="111">
        <v>5740510080</v>
      </c>
      <c r="C63" s="258" t="s">
        <v>203</v>
      </c>
      <c r="D63" s="258" t="s">
        <v>210</v>
      </c>
      <c r="E63" s="258" t="s">
        <v>380</v>
      </c>
      <c r="F63" s="237">
        <f t="shared" si="15"/>
        <v>25400</v>
      </c>
      <c r="G63" s="237">
        <f t="shared" si="15"/>
        <v>25400</v>
      </c>
      <c r="H63" s="238">
        <f t="shared" si="15"/>
        <v>25400</v>
      </c>
    </row>
    <row r="64" spans="1:8" ht="22.5" customHeight="1">
      <c r="A64" s="89" t="s">
        <v>40</v>
      </c>
      <c r="B64" s="92">
        <v>5740510080</v>
      </c>
      <c r="C64" s="112" t="s">
        <v>203</v>
      </c>
      <c r="D64" s="112" t="s">
        <v>210</v>
      </c>
      <c r="E64" s="112" t="s">
        <v>67</v>
      </c>
      <c r="F64" s="94">
        <f>'пр 5.'!G50</f>
        <v>25400</v>
      </c>
      <c r="G64" s="94">
        <f>'пр 5.'!H50</f>
        <v>25400</v>
      </c>
      <c r="H64" s="94">
        <f>'пр 5.'!I50</f>
        <v>25400</v>
      </c>
    </row>
    <row r="65" spans="1:8" ht="60.75" customHeight="1">
      <c r="A65" s="89" t="s">
        <v>169</v>
      </c>
      <c r="B65" s="92">
        <v>5740515010</v>
      </c>
      <c r="C65" s="112" t="s">
        <v>204</v>
      </c>
      <c r="D65" s="112" t="s">
        <v>204</v>
      </c>
      <c r="E65" s="112" t="s">
        <v>380</v>
      </c>
      <c r="F65" s="94">
        <f t="shared" ref="F65:H67" si="16">F66</f>
        <v>332920</v>
      </c>
      <c r="G65" s="94">
        <f t="shared" si="16"/>
        <v>332920</v>
      </c>
      <c r="H65" s="94">
        <f t="shared" si="16"/>
        <v>332920</v>
      </c>
    </row>
    <row r="66" spans="1:8" ht="22.5" customHeight="1">
      <c r="A66" s="169" t="s">
        <v>43</v>
      </c>
      <c r="B66" s="111">
        <v>5740515010</v>
      </c>
      <c r="C66" s="258" t="s">
        <v>203</v>
      </c>
      <c r="D66" s="258" t="s">
        <v>204</v>
      </c>
      <c r="E66" s="258" t="s">
        <v>380</v>
      </c>
      <c r="F66" s="237">
        <f t="shared" si="16"/>
        <v>332920</v>
      </c>
      <c r="G66" s="237">
        <f t="shared" si="16"/>
        <v>332920</v>
      </c>
      <c r="H66" s="238">
        <f t="shared" si="16"/>
        <v>332920</v>
      </c>
    </row>
    <row r="67" spans="1:8" ht="48" customHeight="1">
      <c r="A67" s="231" t="s">
        <v>47</v>
      </c>
      <c r="B67" s="111">
        <v>5740515010</v>
      </c>
      <c r="C67" s="258" t="s">
        <v>203</v>
      </c>
      <c r="D67" s="258" t="s">
        <v>207</v>
      </c>
      <c r="E67" s="258" t="s">
        <v>380</v>
      </c>
      <c r="F67" s="237">
        <f t="shared" si="16"/>
        <v>332920</v>
      </c>
      <c r="G67" s="237">
        <f t="shared" si="16"/>
        <v>332920</v>
      </c>
      <c r="H67" s="238">
        <f t="shared" si="16"/>
        <v>332920</v>
      </c>
    </row>
    <row r="68" spans="1:8" ht="21.75" customHeight="1">
      <c r="A68" s="89" t="s">
        <v>40</v>
      </c>
      <c r="B68" s="92">
        <v>5740515010</v>
      </c>
      <c r="C68" s="112" t="s">
        <v>203</v>
      </c>
      <c r="D68" s="112" t="s">
        <v>207</v>
      </c>
      <c r="E68" s="112" t="s">
        <v>67</v>
      </c>
      <c r="F68" s="59">
        <f>'пр 5.'!G34</f>
        <v>332920</v>
      </c>
      <c r="G68" s="59">
        <f>'пр 5.'!H34</f>
        <v>332920</v>
      </c>
      <c r="H68" s="59">
        <f>'пр 5.'!I34</f>
        <v>332920</v>
      </c>
    </row>
    <row r="69" spans="1:8" ht="30.75" customHeight="1">
      <c r="A69" s="89" t="s">
        <v>366</v>
      </c>
      <c r="B69" s="92">
        <v>5740551180</v>
      </c>
      <c r="C69" s="112" t="s">
        <v>204</v>
      </c>
      <c r="D69" s="112" t="s">
        <v>204</v>
      </c>
      <c r="E69" s="112" t="s">
        <v>380</v>
      </c>
      <c r="F69" s="94">
        <f t="shared" ref="F69:H70" si="17">F70</f>
        <v>128500</v>
      </c>
      <c r="G69" s="94">
        <f t="shared" si="17"/>
        <v>134500</v>
      </c>
      <c r="H69" s="94">
        <f t="shared" si="17"/>
        <v>139400</v>
      </c>
    </row>
    <row r="70" spans="1:8" ht="22.5" customHeight="1">
      <c r="A70" s="169" t="s">
        <v>48</v>
      </c>
      <c r="B70" s="111">
        <v>5740551180</v>
      </c>
      <c r="C70" s="258" t="s">
        <v>205</v>
      </c>
      <c r="D70" s="258" t="s">
        <v>204</v>
      </c>
      <c r="E70" s="258" t="s">
        <v>380</v>
      </c>
      <c r="F70" s="237">
        <f t="shared" si="17"/>
        <v>128500</v>
      </c>
      <c r="G70" s="237">
        <f t="shared" si="17"/>
        <v>134500</v>
      </c>
      <c r="H70" s="238">
        <f t="shared" si="17"/>
        <v>139400</v>
      </c>
    </row>
    <row r="71" spans="1:8" ht="22.5" customHeight="1">
      <c r="A71" s="231" t="s">
        <v>49</v>
      </c>
      <c r="B71" s="111">
        <v>5740551180</v>
      </c>
      <c r="C71" s="258" t="s">
        <v>205</v>
      </c>
      <c r="D71" s="258" t="s">
        <v>206</v>
      </c>
      <c r="E71" s="258" t="s">
        <v>380</v>
      </c>
      <c r="F71" s="237">
        <f>F72+F73</f>
        <v>128500</v>
      </c>
      <c r="G71" s="237">
        <f>G72+G73</f>
        <v>134500</v>
      </c>
      <c r="H71" s="238">
        <f>H72+H73</f>
        <v>139400</v>
      </c>
    </row>
    <row r="72" spans="1:8" ht="30.75" customHeight="1">
      <c r="A72" s="89" t="s">
        <v>62</v>
      </c>
      <c r="B72" s="92">
        <v>5740551180</v>
      </c>
      <c r="C72" s="112" t="s">
        <v>205</v>
      </c>
      <c r="D72" s="112" t="s">
        <v>206</v>
      </c>
      <c r="E72" s="112" t="s">
        <v>63</v>
      </c>
      <c r="F72" s="94">
        <f>'пр 5.'!G64</f>
        <v>127500</v>
      </c>
      <c r="G72" s="94">
        <f>'пр 5.'!H64</f>
        <v>133500</v>
      </c>
      <c r="H72" s="94">
        <f>'пр 5.'!I64</f>
        <v>138400</v>
      </c>
    </row>
    <row r="73" spans="1:8" ht="30.75" customHeight="1">
      <c r="A73" s="262" t="s">
        <v>65</v>
      </c>
      <c r="B73" s="263">
        <v>5740551180</v>
      </c>
      <c r="C73" s="264" t="s">
        <v>205</v>
      </c>
      <c r="D73" s="264" t="s">
        <v>206</v>
      </c>
      <c r="E73" s="264" t="s">
        <v>64</v>
      </c>
      <c r="F73" s="265">
        <f>'пр 5.'!G67</f>
        <v>1000</v>
      </c>
      <c r="G73" s="265">
        <f>'пр 5.'!H67</f>
        <v>1000</v>
      </c>
      <c r="H73" s="265">
        <f>'пр 5.'!I67</f>
        <v>1000</v>
      </c>
    </row>
    <row r="74" spans="1:8" ht="23.25" customHeight="1">
      <c r="A74" s="234" t="s">
        <v>189</v>
      </c>
      <c r="B74" s="92">
        <v>5740595100</v>
      </c>
      <c r="C74" s="112" t="s">
        <v>204</v>
      </c>
      <c r="D74" s="112" t="s">
        <v>204</v>
      </c>
      <c r="E74" s="112" t="s">
        <v>380</v>
      </c>
      <c r="F74" s="94">
        <f t="shared" ref="F74:H76" si="18">F75</f>
        <v>1294.5</v>
      </c>
      <c r="G74" s="94">
        <f t="shared" si="18"/>
        <v>0</v>
      </c>
      <c r="H74" s="94">
        <f t="shared" si="18"/>
        <v>0</v>
      </c>
    </row>
    <row r="75" spans="1:8" ht="23.25" customHeight="1">
      <c r="A75" s="169" t="s">
        <v>43</v>
      </c>
      <c r="B75" s="111">
        <v>5740595100</v>
      </c>
      <c r="C75" s="258" t="s">
        <v>203</v>
      </c>
      <c r="D75" s="258" t="s">
        <v>204</v>
      </c>
      <c r="E75" s="258" t="s">
        <v>380</v>
      </c>
      <c r="F75" s="237">
        <f t="shared" si="18"/>
        <v>1294.5</v>
      </c>
      <c r="G75" s="237">
        <f t="shared" si="18"/>
        <v>0</v>
      </c>
      <c r="H75" s="238">
        <f t="shared" si="18"/>
        <v>0</v>
      </c>
    </row>
    <row r="76" spans="1:8" ht="23.25" customHeight="1">
      <c r="A76" s="235" t="s">
        <v>188</v>
      </c>
      <c r="B76" s="111">
        <v>5740595100</v>
      </c>
      <c r="C76" s="258" t="s">
        <v>203</v>
      </c>
      <c r="D76" s="258" t="s">
        <v>211</v>
      </c>
      <c r="E76" s="258" t="s">
        <v>380</v>
      </c>
      <c r="F76" s="237">
        <f>F77</f>
        <v>1294.5</v>
      </c>
      <c r="G76" s="237">
        <f t="shared" si="18"/>
        <v>0</v>
      </c>
      <c r="H76" s="237">
        <f t="shared" si="18"/>
        <v>0</v>
      </c>
    </row>
    <row r="77" spans="1:8" ht="23.25" customHeight="1">
      <c r="A77" s="234" t="s">
        <v>165</v>
      </c>
      <c r="B77" s="92">
        <v>5740595100</v>
      </c>
      <c r="C77" s="112" t="s">
        <v>203</v>
      </c>
      <c r="D77" s="112" t="s">
        <v>211</v>
      </c>
      <c r="E77" s="112" t="s">
        <v>397</v>
      </c>
      <c r="F77" s="94">
        <f>'пр 5.'!G56</f>
        <v>1294.5</v>
      </c>
      <c r="G77" s="94">
        <f>'пр 5.'!H56</f>
        <v>0</v>
      </c>
      <c r="H77" s="94">
        <f>'пр 5.'!I56</f>
        <v>0</v>
      </c>
    </row>
    <row r="78" spans="1:8" ht="23.25" customHeight="1" thickBot="1">
      <c r="A78" s="280" t="s">
        <v>416</v>
      </c>
      <c r="B78" s="281">
        <v>5740600000</v>
      </c>
      <c r="C78" s="112" t="s">
        <v>204</v>
      </c>
      <c r="D78" s="112" t="s">
        <v>204</v>
      </c>
      <c r="E78" s="112" t="s">
        <v>380</v>
      </c>
      <c r="F78" s="94">
        <f>F79+F83+F87+F91</f>
        <v>8628644.8200000003</v>
      </c>
      <c r="G78" s="94">
        <f t="shared" ref="G78:H78" si="19">G79</f>
        <v>0</v>
      </c>
      <c r="H78" s="94">
        <f t="shared" si="19"/>
        <v>0</v>
      </c>
    </row>
    <row r="79" spans="1:8" ht="44.45" customHeight="1">
      <c r="A79" s="282" t="s">
        <v>417</v>
      </c>
      <c r="B79" s="92">
        <v>5740609505</v>
      </c>
      <c r="C79" s="112" t="s">
        <v>204</v>
      </c>
      <c r="D79" s="112" t="s">
        <v>204</v>
      </c>
      <c r="E79" s="112" t="s">
        <v>380</v>
      </c>
      <c r="F79" s="94">
        <f>F80</f>
        <v>5836000</v>
      </c>
      <c r="G79" s="94">
        <f t="shared" ref="G79:H79" si="20">G80</f>
        <v>0</v>
      </c>
      <c r="H79" s="94">
        <f t="shared" si="20"/>
        <v>0</v>
      </c>
    </row>
    <row r="80" spans="1:8" ht="23.25" customHeight="1">
      <c r="A80" s="169" t="s">
        <v>166</v>
      </c>
      <c r="B80" s="111">
        <v>5740609505</v>
      </c>
      <c r="C80" s="258" t="s">
        <v>208</v>
      </c>
      <c r="D80" s="258" t="s">
        <v>204</v>
      </c>
      <c r="E80" s="258" t="s">
        <v>380</v>
      </c>
      <c r="F80" s="237">
        <f>F81</f>
        <v>5836000</v>
      </c>
      <c r="G80" s="237">
        <f t="shared" ref="G80:H80" si="21">G81</f>
        <v>0</v>
      </c>
      <c r="H80" s="237">
        <f t="shared" si="21"/>
        <v>0</v>
      </c>
    </row>
    <row r="81" spans="1:8" ht="23.25" customHeight="1">
      <c r="A81" s="101" t="s">
        <v>392</v>
      </c>
      <c r="B81" s="111">
        <v>5740609505</v>
      </c>
      <c r="C81" s="258" t="s">
        <v>208</v>
      </c>
      <c r="D81" s="258" t="s">
        <v>205</v>
      </c>
      <c r="E81" s="258" t="s">
        <v>380</v>
      </c>
      <c r="F81" s="237">
        <f>F82</f>
        <v>5836000</v>
      </c>
      <c r="G81" s="237">
        <f t="shared" ref="G81:H81" si="22">G82</f>
        <v>0</v>
      </c>
      <c r="H81" s="237">
        <f t="shared" si="22"/>
        <v>0</v>
      </c>
    </row>
    <row r="82" spans="1:8" ht="30" customHeight="1">
      <c r="A82" s="284" t="s">
        <v>65</v>
      </c>
      <c r="B82" s="92">
        <v>5740609505</v>
      </c>
      <c r="C82" s="112" t="s">
        <v>208</v>
      </c>
      <c r="D82" s="112" t="s">
        <v>205</v>
      </c>
      <c r="E82" s="112" t="s">
        <v>64</v>
      </c>
      <c r="F82" s="94">
        <f>'пр 5.'!G92</f>
        <v>5836000</v>
      </c>
      <c r="G82" s="94">
        <f>'пр 5.'!H92</f>
        <v>0</v>
      </c>
      <c r="H82" s="94">
        <f>'пр 5.'!I92</f>
        <v>0</v>
      </c>
    </row>
    <row r="83" spans="1:8" ht="31.15" customHeight="1">
      <c r="A83" s="283" t="s">
        <v>418</v>
      </c>
      <c r="B83" s="92">
        <v>5740609605</v>
      </c>
      <c r="C83" s="112" t="s">
        <v>204</v>
      </c>
      <c r="D83" s="112" t="s">
        <v>204</v>
      </c>
      <c r="E83" s="112" t="s">
        <v>380</v>
      </c>
      <c r="F83" s="94">
        <f>F84</f>
        <v>2619500</v>
      </c>
      <c r="G83" s="94">
        <f t="shared" ref="G83:H83" si="23">G84</f>
        <v>0</v>
      </c>
      <c r="H83" s="94">
        <f t="shared" si="23"/>
        <v>0</v>
      </c>
    </row>
    <row r="84" spans="1:8" ht="23.25" customHeight="1">
      <c r="A84" s="169" t="s">
        <v>166</v>
      </c>
      <c r="B84" s="92">
        <v>5740609605</v>
      </c>
      <c r="C84" s="112" t="s">
        <v>208</v>
      </c>
      <c r="D84" s="112" t="s">
        <v>204</v>
      </c>
      <c r="E84" s="112" t="s">
        <v>380</v>
      </c>
      <c r="F84" s="94">
        <f>F85</f>
        <v>2619500</v>
      </c>
      <c r="G84" s="94">
        <f t="shared" ref="G84:H84" si="24">G85</f>
        <v>0</v>
      </c>
      <c r="H84" s="94">
        <f t="shared" si="24"/>
        <v>0</v>
      </c>
    </row>
    <row r="85" spans="1:8" ht="23.25" customHeight="1">
      <c r="A85" s="101" t="s">
        <v>392</v>
      </c>
      <c r="B85" s="92">
        <v>5740609605</v>
      </c>
      <c r="C85" s="112" t="s">
        <v>208</v>
      </c>
      <c r="D85" s="112" t="s">
        <v>205</v>
      </c>
      <c r="E85" s="112" t="s">
        <v>380</v>
      </c>
      <c r="F85" s="94">
        <f>F86</f>
        <v>2619500</v>
      </c>
      <c r="G85" s="94">
        <f t="shared" ref="G85:H85" si="25">G86</f>
        <v>0</v>
      </c>
      <c r="H85" s="94">
        <f t="shared" si="25"/>
        <v>0</v>
      </c>
    </row>
    <row r="86" spans="1:8" ht="31.15" customHeight="1">
      <c r="A86" s="284" t="s">
        <v>65</v>
      </c>
      <c r="B86" s="92">
        <v>5740609605</v>
      </c>
      <c r="C86" s="112" t="s">
        <v>208</v>
      </c>
      <c r="D86" s="112" t="s">
        <v>205</v>
      </c>
      <c r="E86" s="112" t="s">
        <v>64</v>
      </c>
      <c r="F86" s="94">
        <f>'пр 5.'!G95</f>
        <v>2619500</v>
      </c>
      <c r="G86" s="94">
        <f>'пр 5.'!H95</f>
        <v>0</v>
      </c>
      <c r="H86" s="94">
        <f>'пр 5.'!I95</f>
        <v>0</v>
      </c>
    </row>
    <row r="87" spans="1:8" ht="30.75" customHeight="1">
      <c r="A87" s="266" t="s">
        <v>393</v>
      </c>
      <c r="B87" s="279">
        <v>5740695580</v>
      </c>
      <c r="C87" s="267" t="s">
        <v>204</v>
      </c>
      <c r="D87" s="267" t="s">
        <v>204</v>
      </c>
      <c r="E87" s="267" t="s">
        <v>380</v>
      </c>
      <c r="F87" s="268">
        <f t="shared" ref="F87:H89" si="26">F88</f>
        <v>87694.82</v>
      </c>
      <c r="G87" s="268">
        <f t="shared" si="26"/>
        <v>0</v>
      </c>
      <c r="H87" s="269">
        <f t="shared" si="26"/>
        <v>0</v>
      </c>
    </row>
    <row r="88" spans="1:8" ht="23.25" customHeight="1">
      <c r="A88" s="169" t="s">
        <v>166</v>
      </c>
      <c r="B88" s="111">
        <v>5740695580</v>
      </c>
      <c r="C88" s="258" t="s">
        <v>208</v>
      </c>
      <c r="D88" s="258" t="s">
        <v>204</v>
      </c>
      <c r="E88" s="258" t="s">
        <v>380</v>
      </c>
      <c r="F88" s="237">
        <f t="shared" si="26"/>
        <v>87694.82</v>
      </c>
      <c r="G88" s="237">
        <f t="shared" si="26"/>
        <v>0</v>
      </c>
      <c r="H88" s="238">
        <f t="shared" si="26"/>
        <v>0</v>
      </c>
    </row>
    <row r="89" spans="1:8" ht="23.25" customHeight="1">
      <c r="A89" s="101" t="s">
        <v>392</v>
      </c>
      <c r="B89" s="111">
        <v>5740695580</v>
      </c>
      <c r="C89" s="258" t="s">
        <v>208</v>
      </c>
      <c r="D89" s="258" t="s">
        <v>205</v>
      </c>
      <c r="E89" s="258" t="s">
        <v>380</v>
      </c>
      <c r="F89" s="237">
        <f t="shared" si="26"/>
        <v>87694.82</v>
      </c>
      <c r="G89" s="237">
        <f t="shared" si="26"/>
        <v>0</v>
      </c>
      <c r="H89" s="238">
        <f t="shared" si="26"/>
        <v>0</v>
      </c>
    </row>
    <row r="90" spans="1:8" ht="30.75" customHeight="1">
      <c r="A90" s="262" t="s">
        <v>65</v>
      </c>
      <c r="B90" s="92">
        <v>5740695580</v>
      </c>
      <c r="C90" s="112" t="s">
        <v>208</v>
      </c>
      <c r="D90" s="112" t="s">
        <v>205</v>
      </c>
      <c r="E90" s="112">
        <v>240</v>
      </c>
      <c r="F90" s="94">
        <f>'пр 5.'!G98</f>
        <v>87694.82</v>
      </c>
      <c r="G90" s="94">
        <f>'пр 5.'!H98</f>
        <v>0</v>
      </c>
      <c r="H90" s="94">
        <f>'пр 5.'!I98</f>
        <v>0</v>
      </c>
    </row>
    <row r="91" spans="1:8" ht="30.75" customHeight="1">
      <c r="A91" s="262" t="s">
        <v>428</v>
      </c>
      <c r="B91" s="92" t="s">
        <v>427</v>
      </c>
      <c r="C91" s="112" t="s">
        <v>204</v>
      </c>
      <c r="D91" s="112" t="s">
        <v>204</v>
      </c>
      <c r="E91" s="112" t="s">
        <v>380</v>
      </c>
      <c r="F91" s="94">
        <f>F92</f>
        <v>85450</v>
      </c>
      <c r="G91" s="94">
        <f t="shared" ref="G91:H91" si="27">G92</f>
        <v>0</v>
      </c>
      <c r="H91" s="94">
        <f t="shared" si="27"/>
        <v>0</v>
      </c>
    </row>
    <row r="92" spans="1:8" ht="30.75" customHeight="1">
      <c r="A92" s="169" t="s">
        <v>166</v>
      </c>
      <c r="B92" s="111" t="s">
        <v>427</v>
      </c>
      <c r="C92" s="258" t="s">
        <v>208</v>
      </c>
      <c r="D92" s="258" t="s">
        <v>204</v>
      </c>
      <c r="E92" s="258" t="s">
        <v>380</v>
      </c>
      <c r="F92" s="237">
        <f>F93</f>
        <v>85450</v>
      </c>
      <c r="G92" s="237">
        <f t="shared" ref="G92:H92" si="28">G93</f>
        <v>0</v>
      </c>
      <c r="H92" s="237">
        <f t="shared" si="28"/>
        <v>0</v>
      </c>
    </row>
    <row r="93" spans="1:8" ht="30.75" customHeight="1">
      <c r="A93" s="101" t="s">
        <v>392</v>
      </c>
      <c r="B93" s="111" t="s">
        <v>427</v>
      </c>
      <c r="C93" s="258" t="s">
        <v>208</v>
      </c>
      <c r="D93" s="258" t="s">
        <v>205</v>
      </c>
      <c r="E93" s="258" t="s">
        <v>380</v>
      </c>
      <c r="F93" s="237">
        <f>F94</f>
        <v>85450</v>
      </c>
      <c r="G93" s="237">
        <f t="shared" ref="G93:H93" si="29">G94</f>
        <v>0</v>
      </c>
      <c r="H93" s="237">
        <f t="shared" si="29"/>
        <v>0</v>
      </c>
    </row>
    <row r="94" spans="1:8" ht="30.75" customHeight="1">
      <c r="A94" s="262" t="s">
        <v>65</v>
      </c>
      <c r="B94" s="92" t="s">
        <v>427</v>
      </c>
      <c r="C94" s="112" t="s">
        <v>208</v>
      </c>
      <c r="D94" s="112" t="s">
        <v>205</v>
      </c>
      <c r="E94" s="112" t="s">
        <v>64</v>
      </c>
      <c r="F94" s="94">
        <f>'пр 5.'!G101</f>
        <v>85450</v>
      </c>
      <c r="G94" s="94">
        <f>'пр 5.'!H101</f>
        <v>0</v>
      </c>
      <c r="H94" s="94">
        <f>'пр 5.'!I101</f>
        <v>0</v>
      </c>
    </row>
    <row r="95" spans="1:8" ht="22.5" customHeight="1">
      <c r="A95" s="89" t="s">
        <v>361</v>
      </c>
      <c r="B95" s="92">
        <v>5750000000</v>
      </c>
      <c r="C95" s="112" t="s">
        <v>204</v>
      </c>
      <c r="D95" s="112" t="s">
        <v>204</v>
      </c>
      <c r="E95" s="112" t="s">
        <v>380</v>
      </c>
      <c r="F95" s="94">
        <f>F96</f>
        <v>511323.12</v>
      </c>
      <c r="G95" s="94">
        <f>G96</f>
        <v>0</v>
      </c>
      <c r="H95" s="95">
        <f>H96</f>
        <v>0</v>
      </c>
    </row>
    <row r="96" spans="1:8" ht="45">
      <c r="A96" s="89" t="s">
        <v>360</v>
      </c>
      <c r="B96" s="92" t="s">
        <v>359</v>
      </c>
      <c r="C96" s="112" t="s">
        <v>204</v>
      </c>
      <c r="D96" s="112" t="s">
        <v>204</v>
      </c>
      <c r="E96" s="112" t="s">
        <v>380</v>
      </c>
      <c r="F96" s="94">
        <f>F97+F101</f>
        <v>511323.12</v>
      </c>
      <c r="G96" s="94">
        <f>G97+G101</f>
        <v>0</v>
      </c>
      <c r="H96" s="95">
        <f>H97+H101</f>
        <v>0</v>
      </c>
    </row>
    <row r="97" spans="1:9" ht="30">
      <c r="A97" s="89" t="s">
        <v>363</v>
      </c>
      <c r="B97" s="92" t="s">
        <v>362</v>
      </c>
      <c r="C97" s="112" t="s">
        <v>204</v>
      </c>
      <c r="D97" s="112" t="s">
        <v>204</v>
      </c>
      <c r="E97" s="112" t="s">
        <v>380</v>
      </c>
      <c r="F97" s="94">
        <f t="shared" ref="F97:H99" si="30">F98</f>
        <v>422222</v>
      </c>
      <c r="G97" s="94">
        <f t="shared" si="30"/>
        <v>0</v>
      </c>
      <c r="H97" s="95">
        <f t="shared" si="30"/>
        <v>0</v>
      </c>
    </row>
    <row r="98" spans="1:9" ht="19.5" customHeight="1">
      <c r="A98" s="169" t="s">
        <v>166</v>
      </c>
      <c r="B98" s="111" t="s">
        <v>362</v>
      </c>
      <c r="C98" s="258" t="s">
        <v>208</v>
      </c>
      <c r="D98" s="258" t="s">
        <v>204</v>
      </c>
      <c r="E98" s="258" t="s">
        <v>380</v>
      </c>
      <c r="F98" s="237">
        <f t="shared" si="30"/>
        <v>422222</v>
      </c>
      <c r="G98" s="237">
        <f t="shared" si="30"/>
        <v>0</v>
      </c>
      <c r="H98" s="238">
        <f t="shared" si="30"/>
        <v>0</v>
      </c>
    </row>
    <row r="99" spans="1:9" ht="19.5" customHeight="1">
      <c r="A99" s="231" t="s">
        <v>164</v>
      </c>
      <c r="B99" s="111" t="s">
        <v>362</v>
      </c>
      <c r="C99" s="258" t="s">
        <v>208</v>
      </c>
      <c r="D99" s="258" t="s">
        <v>206</v>
      </c>
      <c r="E99" s="258" t="s">
        <v>380</v>
      </c>
      <c r="F99" s="237">
        <f t="shared" si="30"/>
        <v>422222</v>
      </c>
      <c r="G99" s="237">
        <f t="shared" si="30"/>
        <v>0</v>
      </c>
      <c r="H99" s="238">
        <f t="shared" si="30"/>
        <v>0</v>
      </c>
    </row>
    <row r="100" spans="1:9" ht="30">
      <c r="A100" s="262" t="s">
        <v>65</v>
      </c>
      <c r="B100" s="92" t="s">
        <v>362</v>
      </c>
      <c r="C100" s="112" t="s">
        <v>208</v>
      </c>
      <c r="D100" s="112" t="s">
        <v>206</v>
      </c>
      <c r="E100" s="112" t="s">
        <v>64</v>
      </c>
      <c r="F100" s="94">
        <f>'пр 5.'!G116</f>
        <v>422222</v>
      </c>
      <c r="G100" s="94">
        <f>'пр 5.'!H116</f>
        <v>0</v>
      </c>
      <c r="H100" s="94">
        <f>'пр 5.'!I116</f>
        <v>0</v>
      </c>
    </row>
    <row r="101" spans="1:9" ht="45">
      <c r="A101" s="89" t="s">
        <v>365</v>
      </c>
      <c r="B101" s="92" t="s">
        <v>364</v>
      </c>
      <c r="C101" s="112" t="s">
        <v>204</v>
      </c>
      <c r="D101" s="112" t="s">
        <v>204</v>
      </c>
      <c r="E101" s="112" t="s">
        <v>380</v>
      </c>
      <c r="F101" s="94">
        <f t="shared" ref="F101:H103" si="31">F102</f>
        <v>89101.119999999995</v>
      </c>
      <c r="G101" s="94">
        <f t="shared" si="31"/>
        <v>0</v>
      </c>
      <c r="H101" s="95">
        <f t="shared" si="31"/>
        <v>0</v>
      </c>
    </row>
    <row r="102" spans="1:9" ht="20.25" customHeight="1">
      <c r="A102" s="169" t="s">
        <v>166</v>
      </c>
      <c r="B102" s="111" t="s">
        <v>364</v>
      </c>
      <c r="C102" s="258" t="s">
        <v>208</v>
      </c>
      <c r="D102" s="258" t="s">
        <v>204</v>
      </c>
      <c r="E102" s="258" t="s">
        <v>380</v>
      </c>
      <c r="F102" s="237">
        <f t="shared" si="31"/>
        <v>89101.119999999995</v>
      </c>
      <c r="G102" s="237">
        <f t="shared" si="31"/>
        <v>0</v>
      </c>
      <c r="H102" s="238">
        <f t="shared" si="31"/>
        <v>0</v>
      </c>
    </row>
    <row r="103" spans="1:9" ht="20.25" customHeight="1">
      <c r="A103" s="231" t="s">
        <v>164</v>
      </c>
      <c r="B103" s="111" t="s">
        <v>364</v>
      </c>
      <c r="C103" s="258" t="s">
        <v>208</v>
      </c>
      <c r="D103" s="258" t="s">
        <v>206</v>
      </c>
      <c r="E103" s="258" t="s">
        <v>380</v>
      </c>
      <c r="F103" s="237">
        <f t="shared" si="31"/>
        <v>89101.119999999995</v>
      </c>
      <c r="G103" s="237">
        <f t="shared" si="31"/>
        <v>0</v>
      </c>
      <c r="H103" s="238">
        <f t="shared" si="31"/>
        <v>0</v>
      </c>
    </row>
    <row r="104" spans="1:9" ht="30">
      <c r="A104" s="262" t="s">
        <v>65</v>
      </c>
      <c r="B104" s="263" t="s">
        <v>364</v>
      </c>
      <c r="C104" s="264" t="s">
        <v>208</v>
      </c>
      <c r="D104" s="264" t="s">
        <v>206</v>
      </c>
      <c r="E104" s="264" t="s">
        <v>64</v>
      </c>
      <c r="F104" s="265">
        <f>'пр 5.'!G119</f>
        <v>89101.119999999995</v>
      </c>
      <c r="G104" s="265">
        <f>'пр 5.'!H119</f>
        <v>0</v>
      </c>
      <c r="H104" s="265">
        <f>'пр 5.'!I119</f>
        <v>0</v>
      </c>
    </row>
    <row r="105" spans="1:9" ht="28.5">
      <c r="A105" s="286" t="s">
        <v>424</v>
      </c>
      <c r="B105" s="111">
        <v>7700000000</v>
      </c>
      <c r="C105" s="287" t="s">
        <v>204</v>
      </c>
      <c r="D105" s="287" t="s">
        <v>204</v>
      </c>
      <c r="E105" s="227">
        <v>0</v>
      </c>
      <c r="F105" s="288">
        <f>F106</f>
        <v>2000</v>
      </c>
      <c r="G105" s="288">
        <f t="shared" ref="G105:H105" si="32">G106</f>
        <v>0</v>
      </c>
      <c r="H105" s="288">
        <f t="shared" si="32"/>
        <v>0</v>
      </c>
    </row>
    <row r="106" spans="1:9" ht="14.25">
      <c r="A106" s="286" t="s">
        <v>433</v>
      </c>
      <c r="B106" s="111">
        <v>7730000000</v>
      </c>
      <c r="C106" s="287" t="s">
        <v>204</v>
      </c>
      <c r="D106" s="287" t="s">
        <v>204</v>
      </c>
      <c r="E106" s="227">
        <v>0</v>
      </c>
      <c r="F106" s="288">
        <f>F107</f>
        <v>2000</v>
      </c>
      <c r="G106" s="288">
        <f t="shared" ref="G106:H106" si="33">G107</f>
        <v>0</v>
      </c>
      <c r="H106" s="288">
        <f t="shared" si="33"/>
        <v>0</v>
      </c>
    </row>
    <row r="107" spans="1:9" ht="15">
      <c r="A107" s="89" t="s">
        <v>423</v>
      </c>
      <c r="B107" s="92">
        <v>7730099920</v>
      </c>
      <c r="C107" s="264" t="s">
        <v>204</v>
      </c>
      <c r="D107" s="264" t="s">
        <v>204</v>
      </c>
      <c r="E107" s="93">
        <v>0</v>
      </c>
      <c r="F107" s="285">
        <f>F108</f>
        <v>2000</v>
      </c>
      <c r="G107" s="285">
        <f t="shared" ref="G107:H107" si="34">G108</f>
        <v>0</v>
      </c>
      <c r="H107" s="285">
        <f t="shared" si="34"/>
        <v>0</v>
      </c>
    </row>
    <row r="108" spans="1:9" ht="15">
      <c r="A108" s="169" t="s">
        <v>43</v>
      </c>
      <c r="B108" s="92">
        <v>7730099920</v>
      </c>
      <c r="C108" s="264" t="s">
        <v>203</v>
      </c>
      <c r="D108" s="264" t="s">
        <v>204</v>
      </c>
      <c r="E108" s="93">
        <v>0</v>
      </c>
      <c r="F108" s="285">
        <f>F109</f>
        <v>2000</v>
      </c>
      <c r="G108" s="285">
        <f t="shared" ref="G108:H108" si="35">G109</f>
        <v>0</v>
      </c>
      <c r="H108" s="285">
        <f t="shared" si="35"/>
        <v>0</v>
      </c>
    </row>
    <row r="109" spans="1:9" ht="43.15" customHeight="1">
      <c r="A109" s="89" t="s">
        <v>47</v>
      </c>
      <c r="B109" s="92">
        <v>7730099920</v>
      </c>
      <c r="C109" s="264" t="s">
        <v>203</v>
      </c>
      <c r="D109" s="264" t="s">
        <v>207</v>
      </c>
      <c r="E109" s="93">
        <v>0</v>
      </c>
      <c r="F109" s="285">
        <f>F110</f>
        <v>2000</v>
      </c>
      <c r="G109" s="285">
        <f t="shared" ref="G109:H109" si="36">G110</f>
        <v>0</v>
      </c>
      <c r="H109" s="285">
        <f t="shared" si="36"/>
        <v>0</v>
      </c>
    </row>
    <row r="110" spans="1:9" ht="15">
      <c r="A110" s="89" t="s">
        <v>422</v>
      </c>
      <c r="B110" s="92">
        <v>7730099920</v>
      </c>
      <c r="C110" s="264" t="s">
        <v>203</v>
      </c>
      <c r="D110" s="264" t="s">
        <v>207</v>
      </c>
      <c r="E110" s="93">
        <v>830</v>
      </c>
      <c r="F110" s="285">
        <v>2000</v>
      </c>
      <c r="G110" s="285">
        <v>0</v>
      </c>
      <c r="H110" s="285">
        <v>0</v>
      </c>
    </row>
    <row r="111" spans="1:9">
      <c r="A111" s="289" t="s">
        <v>434</v>
      </c>
      <c r="B111" s="289" t="s">
        <v>218</v>
      </c>
      <c r="C111" s="289" t="s">
        <v>218</v>
      </c>
      <c r="D111" s="289" t="s">
        <v>218</v>
      </c>
      <c r="E111" s="289" t="s">
        <v>218</v>
      </c>
      <c r="F111" s="290">
        <f>F11+F105</f>
        <v>15973938.609999999</v>
      </c>
      <c r="G111" s="290">
        <f t="shared" ref="G111:H111" si="37">G11+G105</f>
        <v>5710500</v>
      </c>
      <c r="H111" s="290">
        <f t="shared" si="37"/>
        <v>6706090</v>
      </c>
      <c r="I111" s="289"/>
    </row>
  </sheetData>
  <mergeCells count="2">
    <mergeCell ref="A6:H6"/>
    <mergeCell ref="F4:H4"/>
  </mergeCells>
  <pageMargins left="0.23622047244094491" right="0.23622047244094491" top="0.74803149606299213" bottom="0.74803149606299213" header="0.31496062992125984" footer="0.31496062992125984"/>
  <pageSetup paperSize="9" scale="61" fitToHeight="2" orientation="portrait" r:id="rId1"/>
  <ignoredErrors>
    <ignoredError sqref="D8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пр 1</vt:lpstr>
      <vt:lpstr>Пр 2.</vt:lpstr>
      <vt:lpstr>Прил 2</vt:lpstr>
      <vt:lpstr>Прил 3</vt:lpstr>
      <vt:lpstr>Прил 4</vt:lpstr>
      <vt:lpstr>пр 3.</vt:lpstr>
      <vt:lpstr>пр 4.</vt:lpstr>
      <vt:lpstr>пр 5.</vt:lpstr>
      <vt:lpstr>пр 6.</vt:lpstr>
      <vt:lpstr>Прил 7</vt:lpstr>
      <vt:lpstr>'пр 5.'!Область_печати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2023-03-11T09:29:56Z</cp:lastPrinted>
  <dcterms:created xsi:type="dcterms:W3CDTF">2017-01-12T04:27:35Z</dcterms:created>
  <dcterms:modified xsi:type="dcterms:W3CDTF">2023-08-11T11:57:43Z</dcterms:modified>
</cp:coreProperties>
</file>